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21075" windowHeight="11055"/>
  </bookViews>
  <sheets>
    <sheet name="Acumulada" sheetId="9" r:id="rId1"/>
  </sheets>
  <calcPr calcId="125725"/>
</workbook>
</file>

<file path=xl/calcChain.xml><?xml version="1.0" encoding="utf-8"?>
<calcChain xmlns="http://schemas.openxmlformats.org/spreadsheetml/2006/main">
  <c r="B16" i="9"/>
  <c r="B25"/>
  <c r="B26" l="1"/>
  <c r="C26" s="1"/>
  <c r="G11" l="1"/>
  <c r="G20" l="1"/>
  <c r="H16" s="1"/>
  <c r="D16"/>
  <c r="C10"/>
  <c r="G42"/>
  <c r="H37" s="1"/>
  <c r="B36"/>
  <c r="C33" s="1"/>
  <c r="C24"/>
  <c r="C23"/>
  <c r="C22"/>
  <c r="C21"/>
  <c r="C20"/>
  <c r="C25"/>
  <c r="C14"/>
  <c r="C8"/>
  <c r="C12"/>
  <c r="C7"/>
  <c r="C11"/>
  <c r="H8"/>
  <c r="C13"/>
  <c r="H14"/>
  <c r="C15"/>
  <c r="C19"/>
  <c r="C30"/>
  <c r="G33"/>
  <c r="C9"/>
  <c r="H7"/>
  <c r="H9"/>
  <c r="H10"/>
  <c r="H19"/>
  <c r="H6"/>
  <c r="C36"/>
  <c r="H11" l="1"/>
  <c r="D15"/>
  <c r="D13"/>
  <c r="H41"/>
  <c r="H36"/>
  <c r="G43"/>
  <c r="I32"/>
  <c r="I33"/>
  <c r="I29"/>
  <c r="H18"/>
  <c r="C31"/>
  <c r="D7"/>
  <c r="D14"/>
  <c r="D10"/>
  <c r="I28"/>
  <c r="C32"/>
  <c r="H40"/>
  <c r="H38"/>
  <c r="H39"/>
  <c r="I30"/>
  <c r="I26"/>
  <c r="I31"/>
  <c r="I25"/>
  <c r="H27"/>
  <c r="H26"/>
  <c r="H30"/>
  <c r="H29"/>
  <c r="H42"/>
  <c r="H28"/>
  <c r="H31"/>
  <c r="H43"/>
  <c r="H24"/>
  <c r="H33"/>
  <c r="H25"/>
  <c r="H32"/>
  <c r="I24"/>
  <c r="I27"/>
  <c r="H17"/>
  <c r="H20"/>
  <c r="H15"/>
  <c r="C34"/>
  <c r="C35"/>
  <c r="D12"/>
  <c r="D9"/>
  <c r="C16"/>
  <c r="D8"/>
  <c r="D11"/>
</calcChain>
</file>

<file path=xl/sharedStrings.xml><?xml version="1.0" encoding="utf-8"?>
<sst xmlns="http://schemas.openxmlformats.org/spreadsheetml/2006/main" count="87" uniqueCount="53">
  <si>
    <t>CARTA</t>
  </si>
  <si>
    <t>PESSOAL</t>
  </si>
  <si>
    <t>TELEFONE</t>
  </si>
  <si>
    <t>AUTOMÓVEL</t>
  </si>
  <si>
    <t>INTERNET</t>
  </si>
  <si>
    <t>CAPITALIZAÇÃO</t>
  </si>
  <si>
    <t>CORRETORES</t>
  </si>
  <si>
    <t>DPVAT</t>
  </si>
  <si>
    <t>GARANTIA</t>
  </si>
  <si>
    <t>GARANTIA ESTENDIDA</t>
  </si>
  <si>
    <t>GOLPE</t>
  </si>
  <si>
    <t>HABITACIONAL</t>
  </si>
  <si>
    <t>OUTROS SEGUROS</t>
  </si>
  <si>
    <t>PRESTAMISTA</t>
  </si>
  <si>
    <t>RESIDENCIAL</t>
  </si>
  <si>
    <t>VIDA</t>
  </si>
  <si>
    <t>OUTROS</t>
  </si>
  <si>
    <t>ASSISTÊNCIA FINANCEIRA</t>
  </si>
  <si>
    <t>SUPERINTENDÊNCIA DE SEGUROS PRIVADOS - SUSEP</t>
  </si>
  <si>
    <t>RECLAMAÇÕES</t>
  </si>
  <si>
    <t>TIPOS DE ATENDIMENTO</t>
  </si>
  <si>
    <t>TOTAL</t>
  </si>
  <si>
    <t>%</t>
  </si>
  <si>
    <t>SEGURO / RAMO</t>
  </si>
  <si>
    <t xml:space="preserve">% </t>
  </si>
  <si>
    <t>% DE SEGURO</t>
  </si>
  <si>
    <t>VISTAS DE PROCESSO</t>
  </si>
  <si>
    <t>CONSULTAS</t>
  </si>
  <si>
    <t>PEDIDOS DE INFORMAÇÃO (SIC)</t>
  </si>
  <si>
    <t>TOTAL GERAL</t>
  </si>
  <si>
    <t>ATENDIMENTOS POR CANAL</t>
  </si>
  <si>
    <t>E-MAIL</t>
  </si>
  <si>
    <t>SUBTOTAL</t>
  </si>
  <si>
    <t>OUTROS TIPOS DE RECLAMAÇÕES</t>
  </si>
  <si>
    <t>*SERVIÇO DE INFORMAÇÃO AO CIDADÃO</t>
  </si>
  <si>
    <t>PREVIDENCIA COMPLEMENTAR</t>
  </si>
  <si>
    <t>PROCESSOS</t>
  </si>
  <si>
    <t>% DO TOTAL</t>
  </si>
  <si>
    <t>COMERCIALIZAÇÃO IRREGULAR</t>
  </si>
  <si>
    <t>ASSUNTO</t>
  </si>
  <si>
    <t>CORRETOR</t>
  </si>
  <si>
    <t>SUBTOTAL 1</t>
  </si>
  <si>
    <t>PREVIDÊNCIA</t>
  </si>
  <si>
    <t>SEGURO</t>
  </si>
  <si>
    <t>OUTROS TIPOS DE PROCESSOS</t>
  </si>
  <si>
    <t>RESSEGURO</t>
  </si>
  <si>
    <t>* O SISTEMA ELETRÔNICO DO SIC NÃO POSSIBILITA O DETALHAMENTO POR TIPO DE CANAL</t>
  </si>
  <si>
    <t>SUBTOTAL 2</t>
  </si>
  <si>
    <t>O SIC SUSEP PRESTA ATENDIMENTO PESSOAL, POR TELEFONE, POR CARTA E PELA INTERNET</t>
  </si>
  <si>
    <t>TOTAL DE PROCESSOS</t>
  </si>
  <si>
    <t>ESTATÍSTICA DE ATENDIMENTO AO PÚBLICO</t>
  </si>
  <si>
    <t>OUTROS TIPOS</t>
  </si>
  <si>
    <t>ACUMULADO - JANEIRO/MAIO - 2013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</si>
</sst>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82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Fill="1" applyBorder="1"/>
    <xf numFmtId="0" fontId="2" fillId="0" borderId="10" xfId="0" applyFont="1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8" xfId="0" applyFont="1" applyBorder="1"/>
    <xf numFmtId="0" fontId="1" fillId="4" borderId="27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1" fillId="5" borderId="17" xfId="0" applyFont="1" applyFill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</cellXfs>
  <cellStyles count="2">
    <cellStyle name="Normal" xfId="0" builtinId="0"/>
    <cellStyle name="Saída" xfId="1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3" workbookViewId="0">
      <selection activeCell="G40" sqref="G40"/>
    </sheetView>
  </sheetViews>
  <sheetFormatPr defaultRowHeight="12.75"/>
  <cols>
    <col min="1" max="1" width="39.140625" bestFit="1" customWidth="1"/>
    <col min="2" max="2" width="8.140625" bestFit="1" customWidth="1"/>
    <col min="3" max="3" width="11" customWidth="1"/>
    <col min="4" max="4" width="16.5703125" bestFit="1" customWidth="1"/>
    <col min="5" max="5" width="24.140625" style="48" customWidth="1"/>
    <col min="6" max="6" width="44" bestFit="1" customWidth="1"/>
    <col min="7" max="7" width="8.140625" bestFit="1" customWidth="1"/>
    <col min="8" max="8" width="14.5703125" bestFit="1" customWidth="1"/>
    <col min="9" max="9" width="16.5703125" bestFit="1" customWidth="1"/>
  </cols>
  <sheetData>
    <row r="1" spans="1:9" ht="15.75" thickBot="1">
      <c r="A1" s="68" t="s">
        <v>18</v>
      </c>
      <c r="B1" s="69"/>
      <c r="C1" s="69"/>
      <c r="D1" s="69"/>
      <c r="E1" s="69"/>
      <c r="F1" s="69"/>
      <c r="G1" s="69"/>
      <c r="H1" s="69"/>
      <c r="I1" s="69"/>
    </row>
    <row r="2" spans="1:9" ht="15.75" thickBot="1">
      <c r="A2" s="75" t="s">
        <v>50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7" t="s">
        <v>52</v>
      </c>
      <c r="B3" s="78"/>
      <c r="C3" s="78"/>
      <c r="D3" s="78"/>
      <c r="E3" s="78"/>
      <c r="F3" s="78"/>
      <c r="G3" s="78"/>
      <c r="H3" s="78"/>
      <c r="I3" s="78"/>
    </row>
    <row r="4" spans="1:9" ht="15.75" thickBot="1">
      <c r="A4" s="1"/>
      <c r="B4" s="2"/>
      <c r="C4" s="2"/>
      <c r="D4" s="2"/>
      <c r="E4" s="2"/>
      <c r="F4" s="2"/>
      <c r="G4" s="2"/>
      <c r="H4" s="2"/>
      <c r="I4" s="2"/>
    </row>
    <row r="5" spans="1:9" ht="15.75" thickBot="1">
      <c r="A5" s="79" t="s">
        <v>19</v>
      </c>
      <c r="B5" s="80"/>
      <c r="C5" s="80"/>
      <c r="D5" s="81"/>
      <c r="E5" s="11"/>
      <c r="F5" s="35" t="s">
        <v>20</v>
      </c>
      <c r="G5" s="29" t="s">
        <v>21</v>
      </c>
      <c r="H5" s="30" t="s">
        <v>22</v>
      </c>
      <c r="I5" s="3"/>
    </row>
    <row r="6" spans="1:9" ht="15">
      <c r="A6" s="40" t="s">
        <v>23</v>
      </c>
      <c r="B6" s="40" t="s">
        <v>21</v>
      </c>
      <c r="C6" s="40" t="s">
        <v>24</v>
      </c>
      <c r="D6" s="40" t="s">
        <v>25</v>
      </c>
      <c r="E6" s="4"/>
      <c r="F6" s="55" t="s">
        <v>19</v>
      </c>
      <c r="G6" s="32">
        <v>10015</v>
      </c>
      <c r="H6" s="51">
        <f>G6/$G$11*100</f>
        <v>57.683446607533696</v>
      </c>
      <c r="I6" s="3"/>
    </row>
    <row r="7" spans="1:9" ht="14.25">
      <c r="A7" s="53" t="s">
        <v>3</v>
      </c>
      <c r="B7" s="32">
        <v>3259</v>
      </c>
      <c r="C7" s="33">
        <f t="shared" ref="C7:C16" si="0">B7/$G$6*100</f>
        <v>32.541188217673486</v>
      </c>
      <c r="D7" s="51">
        <f t="shared" ref="D7:D16" si="1">(B7/$B$16)*100</f>
        <v>38.549798911757748</v>
      </c>
      <c r="E7" s="9"/>
      <c r="F7" s="53" t="s">
        <v>26</v>
      </c>
      <c r="G7" s="32">
        <v>978</v>
      </c>
      <c r="H7" s="51">
        <f>G7/$G$11*100</f>
        <v>5.6329915908305495</v>
      </c>
      <c r="I7" s="3"/>
    </row>
    <row r="8" spans="1:9" ht="14.25">
      <c r="A8" s="53" t="s">
        <v>7</v>
      </c>
      <c r="B8" s="32">
        <v>2714</v>
      </c>
      <c r="C8" s="33">
        <f t="shared" si="0"/>
        <v>27.099350973539693</v>
      </c>
      <c r="D8" s="51">
        <f t="shared" si="1"/>
        <v>32.103146439555239</v>
      </c>
      <c r="E8" s="9"/>
      <c r="F8" s="53" t="s">
        <v>27</v>
      </c>
      <c r="G8" s="32">
        <v>978</v>
      </c>
      <c r="H8" s="51">
        <f>G8/$G$11*100</f>
        <v>5.6329915908305495</v>
      </c>
      <c r="I8" s="3"/>
    </row>
    <row r="9" spans="1:9" ht="14.25">
      <c r="A9" s="53" t="s">
        <v>9</v>
      </c>
      <c r="B9" s="32">
        <v>183</v>
      </c>
      <c r="C9" s="33">
        <f t="shared" si="0"/>
        <v>1.8272591113330006</v>
      </c>
      <c r="D9" s="51">
        <f t="shared" si="1"/>
        <v>2.1646557842441445</v>
      </c>
      <c r="E9" s="9"/>
      <c r="F9" s="54" t="s">
        <v>28</v>
      </c>
      <c r="G9" s="32">
        <v>1812</v>
      </c>
      <c r="H9" s="52">
        <f>G9/$G$11*100</f>
        <v>10.436585646814883</v>
      </c>
      <c r="I9" s="3"/>
    </row>
    <row r="10" spans="1:9" ht="15" thickBot="1">
      <c r="A10" s="53" t="s">
        <v>8</v>
      </c>
      <c r="B10" s="32">
        <v>20</v>
      </c>
      <c r="C10" s="33">
        <f t="shared" si="0"/>
        <v>0.199700449326011</v>
      </c>
      <c r="D10" s="51">
        <f t="shared" si="1"/>
        <v>0.23657440264963334</v>
      </c>
      <c r="E10" s="9"/>
      <c r="F10" s="53" t="s">
        <v>51</v>
      </c>
      <c r="G10" s="32">
        <v>3579</v>
      </c>
      <c r="H10" s="51">
        <f>G10/$G$11*100</f>
        <v>20.613984563990321</v>
      </c>
      <c r="I10" s="3"/>
    </row>
    <row r="11" spans="1:9" ht="15.75" thickBot="1">
      <c r="A11" s="53" t="s">
        <v>11</v>
      </c>
      <c r="B11" s="32">
        <v>37</v>
      </c>
      <c r="C11" s="33">
        <f t="shared" si="0"/>
        <v>0.3694458312531203</v>
      </c>
      <c r="D11" s="51">
        <f t="shared" si="1"/>
        <v>0.43766264490182166</v>
      </c>
      <c r="E11" s="9"/>
      <c r="F11" s="35" t="s">
        <v>29</v>
      </c>
      <c r="G11" s="36">
        <f>SUM(G6:G10)</f>
        <v>17362</v>
      </c>
      <c r="H11" s="37">
        <f>SUM(H6:H9)</f>
        <v>79.386015436009671</v>
      </c>
      <c r="I11" s="3"/>
    </row>
    <row r="12" spans="1:9" ht="15" thickBot="1">
      <c r="A12" s="53" t="s">
        <v>13</v>
      </c>
      <c r="B12" s="32">
        <v>49</v>
      </c>
      <c r="C12" s="33">
        <f t="shared" si="0"/>
        <v>0.48926610084872696</v>
      </c>
      <c r="D12" s="51">
        <f t="shared" si="1"/>
        <v>0.57960728649160154</v>
      </c>
      <c r="E12" s="9"/>
      <c r="F12" s="3"/>
      <c r="G12" s="10"/>
      <c r="H12" s="3"/>
      <c r="I12" s="3"/>
    </row>
    <row r="13" spans="1:9" ht="15.75" thickBot="1">
      <c r="A13" s="53" t="s">
        <v>14</v>
      </c>
      <c r="B13" s="32">
        <v>258</v>
      </c>
      <c r="C13" s="33">
        <f t="shared" si="0"/>
        <v>2.5761357963055413</v>
      </c>
      <c r="D13" s="51">
        <f t="shared" si="1"/>
        <v>3.0518097941802695</v>
      </c>
      <c r="E13" s="9"/>
      <c r="F13" s="38" t="s">
        <v>30</v>
      </c>
      <c r="G13" s="38" t="s">
        <v>21</v>
      </c>
      <c r="H13" s="29" t="s">
        <v>22</v>
      </c>
      <c r="I13" s="11"/>
    </row>
    <row r="14" spans="1:9" ht="14.25">
      <c r="A14" s="53" t="s">
        <v>15</v>
      </c>
      <c r="B14" s="32">
        <v>1359</v>
      </c>
      <c r="C14" s="33">
        <f t="shared" si="0"/>
        <v>13.569645531702445</v>
      </c>
      <c r="D14" s="51">
        <f t="shared" si="1"/>
        <v>16.075230660042582</v>
      </c>
      <c r="E14" s="9"/>
      <c r="F14" s="56" t="s">
        <v>0</v>
      </c>
      <c r="G14" s="32">
        <v>460</v>
      </c>
      <c r="H14" s="12">
        <f t="shared" ref="H14:H20" si="2">G14/$G$20*100</f>
        <v>2.6494643474254116</v>
      </c>
      <c r="I14" s="11"/>
    </row>
    <row r="15" spans="1:9" ht="15" thickBot="1">
      <c r="A15" s="54" t="s">
        <v>12</v>
      </c>
      <c r="B15" s="49">
        <v>575</v>
      </c>
      <c r="C15" s="34">
        <f t="shared" si="0"/>
        <v>5.7413879181228156</v>
      </c>
      <c r="D15" s="52">
        <f t="shared" si="1"/>
        <v>6.8015140761769581</v>
      </c>
      <c r="E15" s="9"/>
      <c r="F15" s="57" t="s">
        <v>31</v>
      </c>
      <c r="G15" s="32">
        <v>1946</v>
      </c>
      <c r="H15" s="8">
        <f t="shared" si="2"/>
        <v>11.208386130630112</v>
      </c>
      <c r="I15" s="11"/>
    </row>
    <row r="16" spans="1:9" ht="15.75" thickBot="1">
      <c r="A16" s="42" t="s">
        <v>32</v>
      </c>
      <c r="B16" s="31">
        <f>SUM(B7:B15)</f>
        <v>8454</v>
      </c>
      <c r="C16" s="39">
        <f t="shared" si="0"/>
        <v>84.413379930104853</v>
      </c>
      <c r="D16" s="39">
        <f t="shared" si="1"/>
        <v>100</v>
      </c>
      <c r="E16" s="15"/>
      <c r="F16" s="58" t="s">
        <v>4</v>
      </c>
      <c r="G16" s="32">
        <v>8571</v>
      </c>
      <c r="H16" s="14">
        <f t="shared" si="2"/>
        <v>49.366432438659139</v>
      </c>
      <c r="I16" s="11"/>
    </row>
    <row r="17" spans="1:9" ht="15" thickBot="1">
      <c r="A17" s="16"/>
      <c r="B17" s="17"/>
      <c r="C17" s="17"/>
      <c r="D17" s="18"/>
      <c r="E17" s="18"/>
      <c r="F17" s="57" t="s">
        <v>1</v>
      </c>
      <c r="G17" s="32">
        <v>767</v>
      </c>
      <c r="H17" s="14">
        <f t="shared" si="2"/>
        <v>4.4176938140767197</v>
      </c>
      <c r="I17" s="11"/>
    </row>
    <row r="18" spans="1:9" ht="15.75" thickBot="1">
      <c r="A18" s="40" t="s">
        <v>33</v>
      </c>
      <c r="B18" s="40" t="s">
        <v>21</v>
      </c>
      <c r="C18" s="41" t="s">
        <v>22</v>
      </c>
      <c r="D18" s="3"/>
      <c r="E18" s="11"/>
      <c r="F18" s="57" t="s">
        <v>2</v>
      </c>
      <c r="G18" s="32">
        <v>3806</v>
      </c>
      <c r="H18" s="14">
        <f t="shared" si="2"/>
        <v>21.921437622393732</v>
      </c>
      <c r="I18" s="11"/>
    </row>
    <row r="19" spans="1:9" ht="15" thickBot="1">
      <c r="A19" s="20" t="s">
        <v>5</v>
      </c>
      <c r="B19" s="32">
        <v>147</v>
      </c>
      <c r="C19" s="6">
        <f t="shared" ref="C19:C26" si="3">B19/$G$6*100</f>
        <v>1.4677983025461807</v>
      </c>
      <c r="D19" s="3"/>
      <c r="E19" s="11"/>
      <c r="F19" s="59" t="s">
        <v>34</v>
      </c>
      <c r="G19" s="32">
        <v>1812</v>
      </c>
      <c r="H19" s="19">
        <f t="shared" si="2"/>
        <v>10.436585646814883</v>
      </c>
      <c r="I19" s="11"/>
    </row>
    <row r="20" spans="1:9" ht="15.75" thickBot="1">
      <c r="A20" s="20" t="s">
        <v>6</v>
      </c>
      <c r="B20" s="32">
        <v>42</v>
      </c>
      <c r="C20" s="8">
        <f t="shared" si="3"/>
        <v>0.41937094358462312</v>
      </c>
      <c r="D20" s="3"/>
      <c r="E20" s="11"/>
      <c r="F20" s="60" t="s">
        <v>21</v>
      </c>
      <c r="G20" s="61">
        <f>SUM(G14:G19)</f>
        <v>17362</v>
      </c>
      <c r="H20" s="62">
        <f t="shared" si="2"/>
        <v>100</v>
      </c>
      <c r="I20" s="11"/>
    </row>
    <row r="21" spans="1:9" ht="15" thickBot="1">
      <c r="A21" s="20" t="s">
        <v>35</v>
      </c>
      <c r="B21" s="32">
        <v>920</v>
      </c>
      <c r="C21" s="8">
        <f t="shared" si="3"/>
        <v>9.1862206689965067</v>
      </c>
      <c r="D21" s="3"/>
      <c r="E21" s="11"/>
      <c r="F21" s="3"/>
      <c r="G21" s="17"/>
      <c r="H21" s="10"/>
      <c r="I21" s="3"/>
    </row>
    <row r="22" spans="1:9" ht="15.75" thickBot="1">
      <c r="A22" s="21" t="s">
        <v>10</v>
      </c>
      <c r="B22" s="32">
        <v>225</v>
      </c>
      <c r="C22" s="8">
        <f t="shared" si="3"/>
        <v>2.2466300549176239</v>
      </c>
      <c r="D22" s="3"/>
      <c r="E22" s="11"/>
      <c r="F22" s="79" t="s">
        <v>36</v>
      </c>
      <c r="G22" s="80"/>
      <c r="H22" s="80"/>
      <c r="I22" s="81"/>
    </row>
    <row r="23" spans="1:9" ht="15.75" thickBot="1">
      <c r="A23" s="20" t="s">
        <v>17</v>
      </c>
      <c r="B23" s="32">
        <v>128</v>
      </c>
      <c r="C23" s="8">
        <f t="shared" si="3"/>
        <v>1.2780828756864702</v>
      </c>
      <c r="D23" s="3"/>
      <c r="E23" s="11"/>
      <c r="F23" s="31" t="s">
        <v>23</v>
      </c>
      <c r="G23" s="31" t="s">
        <v>21</v>
      </c>
      <c r="H23" s="31" t="s">
        <v>37</v>
      </c>
      <c r="I23" s="31" t="s">
        <v>25</v>
      </c>
    </row>
    <row r="24" spans="1:9" ht="15" thickBot="1">
      <c r="A24" s="20" t="s">
        <v>38</v>
      </c>
      <c r="B24" s="32">
        <v>99</v>
      </c>
      <c r="C24" s="8">
        <f t="shared" si="3"/>
        <v>0.98851722416375443</v>
      </c>
      <c r="D24" s="3"/>
      <c r="E24" s="11"/>
      <c r="F24" s="63" t="s">
        <v>3</v>
      </c>
      <c r="G24" s="32">
        <v>49</v>
      </c>
      <c r="H24" s="14">
        <f t="shared" ref="H24:H33" si="4">G24/$G$43*100</f>
        <v>16.838487972508592</v>
      </c>
      <c r="I24" s="14">
        <f>(G24/$G$33)*100</f>
        <v>26.344086021505376</v>
      </c>
    </row>
    <row r="25" spans="1:9" ht="15.75" thickBot="1">
      <c r="A25" s="42" t="s">
        <v>32</v>
      </c>
      <c r="B25" s="31">
        <f>SUM(B19:B24)</f>
        <v>1561</v>
      </c>
      <c r="C25" s="39">
        <f t="shared" si="3"/>
        <v>15.586620069895158</v>
      </c>
      <c r="D25" s="3"/>
      <c r="E25" s="11"/>
      <c r="F25" s="7" t="s">
        <v>7</v>
      </c>
      <c r="G25" s="32">
        <v>12</v>
      </c>
      <c r="H25" s="8">
        <f t="shared" si="4"/>
        <v>4.1237113402061851</v>
      </c>
      <c r="I25" s="8">
        <f>(G25/$G$33)*100</f>
        <v>6.4516129032258061</v>
      </c>
    </row>
    <row r="26" spans="1:9" ht="15.75" thickBot="1">
      <c r="A26" s="35" t="s">
        <v>21</v>
      </c>
      <c r="B26" s="36">
        <f>B16+B25</f>
        <v>10015</v>
      </c>
      <c r="C26" s="37">
        <f>B26/$G$6*100</f>
        <v>100</v>
      </c>
      <c r="D26" s="3"/>
      <c r="E26" s="11"/>
      <c r="F26" s="7" t="s">
        <v>8</v>
      </c>
      <c r="G26" s="32">
        <v>0</v>
      </c>
      <c r="H26" s="8">
        <f t="shared" si="4"/>
        <v>0</v>
      </c>
      <c r="I26" s="8">
        <f>(G26/$G$33)*100</f>
        <v>0</v>
      </c>
    </row>
    <row r="27" spans="1:9" ht="15" thickBot="1">
      <c r="A27" s="16"/>
      <c r="B27" s="17"/>
      <c r="C27" s="17"/>
      <c r="D27" s="3"/>
      <c r="E27" s="9"/>
      <c r="F27" s="7" t="s">
        <v>9</v>
      </c>
      <c r="G27" s="32">
        <v>2</v>
      </c>
      <c r="H27" s="8">
        <f t="shared" si="4"/>
        <v>0.6872852233676976</v>
      </c>
      <c r="I27" s="8">
        <f>(G27/$G$33)*100</f>
        <v>1.0752688172043012</v>
      </c>
    </row>
    <row r="28" spans="1:9" ht="15.75" thickBot="1">
      <c r="A28" s="68" t="s">
        <v>27</v>
      </c>
      <c r="B28" s="69"/>
      <c r="C28" s="70"/>
      <c r="D28" s="9"/>
      <c r="E28" s="11"/>
      <c r="F28" s="7" t="s">
        <v>11</v>
      </c>
      <c r="G28" s="32">
        <v>5</v>
      </c>
      <c r="H28" s="8">
        <f t="shared" si="4"/>
        <v>1.7182130584192441</v>
      </c>
      <c r="I28" s="8">
        <f>G28/$G$33*100</f>
        <v>2.6881720430107525</v>
      </c>
    </row>
    <row r="29" spans="1:9" ht="15.75" thickBot="1">
      <c r="A29" s="31" t="s">
        <v>39</v>
      </c>
      <c r="B29" s="31" t="s">
        <v>21</v>
      </c>
      <c r="C29" s="39" t="s">
        <v>22</v>
      </c>
      <c r="D29" s="3"/>
      <c r="E29" s="11"/>
      <c r="F29" s="7" t="s">
        <v>13</v>
      </c>
      <c r="G29" s="32">
        <v>1</v>
      </c>
      <c r="H29" s="8">
        <f t="shared" si="4"/>
        <v>0.3436426116838488</v>
      </c>
      <c r="I29" s="8">
        <f>G29/$G$33*100</f>
        <v>0.53763440860215062</v>
      </c>
    </row>
    <row r="30" spans="1:9" ht="14.25">
      <c r="A30" s="5" t="s">
        <v>5</v>
      </c>
      <c r="B30" s="32">
        <v>24</v>
      </c>
      <c r="C30" s="14">
        <f>B30/$B$36*100</f>
        <v>2.456499488229273</v>
      </c>
      <c r="D30" s="3"/>
      <c r="E30" s="11"/>
      <c r="F30" s="7" t="s">
        <v>14</v>
      </c>
      <c r="G30" s="32">
        <v>3</v>
      </c>
      <c r="H30" s="8">
        <f t="shared" si="4"/>
        <v>1.0309278350515463</v>
      </c>
      <c r="I30" s="8">
        <f>G30/$G$33*100</f>
        <v>1.6129032258064515</v>
      </c>
    </row>
    <row r="31" spans="1:9" ht="14.25">
      <c r="A31" s="7" t="s">
        <v>40</v>
      </c>
      <c r="B31" s="32">
        <v>250</v>
      </c>
      <c r="C31" s="14">
        <f t="shared" ref="C31:C36" si="5">B31/$B$36*100</f>
        <v>25.588536335721596</v>
      </c>
      <c r="D31" s="3"/>
      <c r="E31" s="18"/>
      <c r="F31" s="7" t="s">
        <v>15</v>
      </c>
      <c r="G31" s="32">
        <v>82</v>
      </c>
      <c r="H31" s="8">
        <f t="shared" si="4"/>
        <v>28.178694158075601</v>
      </c>
      <c r="I31" s="8">
        <f>G31/$G$33*100</f>
        <v>44.086021505376344</v>
      </c>
    </row>
    <row r="32" spans="1:9" ht="15" thickBot="1">
      <c r="A32" s="7" t="s">
        <v>42</v>
      </c>
      <c r="B32" s="32">
        <v>61</v>
      </c>
      <c r="C32" s="14">
        <f t="shared" si="5"/>
        <v>6.2436028659160696</v>
      </c>
      <c r="D32" s="3"/>
      <c r="E32" s="18"/>
      <c r="F32" s="64" t="s">
        <v>12</v>
      </c>
      <c r="G32" s="32">
        <v>32</v>
      </c>
      <c r="H32" s="13">
        <f t="shared" si="4"/>
        <v>10.996563573883162</v>
      </c>
      <c r="I32" s="13">
        <f>G32/$G$33*100</f>
        <v>17.20430107526882</v>
      </c>
    </row>
    <row r="33" spans="1:9" ht="15.75" thickBot="1">
      <c r="A33" s="7" t="s">
        <v>43</v>
      </c>
      <c r="B33" s="32">
        <v>394</v>
      </c>
      <c r="C33" s="14">
        <f t="shared" si="5"/>
        <v>40.327533265097237</v>
      </c>
      <c r="D33" s="3"/>
      <c r="E33" s="18"/>
      <c r="F33" s="65" t="s">
        <v>41</v>
      </c>
      <c r="G33" s="43">
        <f>SUM(G24:G32)</f>
        <v>186</v>
      </c>
      <c r="H33" s="39">
        <f t="shared" si="4"/>
        <v>63.917525773195869</v>
      </c>
      <c r="I33" s="39">
        <f>(G33/$G$33)*100</f>
        <v>100</v>
      </c>
    </row>
    <row r="34" spans="1:9" ht="15" thickBot="1">
      <c r="A34" s="24" t="s">
        <v>45</v>
      </c>
      <c r="B34" s="32">
        <v>14</v>
      </c>
      <c r="C34" s="14">
        <f t="shared" si="5"/>
        <v>1.4329580348004094</v>
      </c>
      <c r="D34" s="3"/>
      <c r="E34" s="11"/>
      <c r="F34" s="11"/>
      <c r="G34" s="22"/>
      <c r="H34" s="23"/>
      <c r="I34" s="17"/>
    </row>
    <row r="35" spans="1:9" ht="15.75" thickBot="1">
      <c r="A35" s="25" t="s">
        <v>16</v>
      </c>
      <c r="B35" s="32">
        <v>234</v>
      </c>
      <c r="C35" s="14">
        <f t="shared" si="5"/>
        <v>23.950870010235413</v>
      </c>
      <c r="D35" s="3"/>
      <c r="E35" s="11"/>
      <c r="F35" s="31" t="s">
        <v>44</v>
      </c>
      <c r="G35" s="44" t="s">
        <v>21</v>
      </c>
      <c r="H35" s="40" t="s">
        <v>22</v>
      </c>
      <c r="I35" s="3"/>
    </row>
    <row r="36" spans="1:9" ht="15.75" thickBot="1">
      <c r="A36" s="45" t="s">
        <v>21</v>
      </c>
      <c r="B36" s="36">
        <f>SUM(B30:B35)</f>
        <v>977</v>
      </c>
      <c r="C36" s="37">
        <f t="shared" si="5"/>
        <v>100</v>
      </c>
      <c r="D36" s="3"/>
      <c r="E36" s="11"/>
      <c r="F36" s="63" t="s">
        <v>5</v>
      </c>
      <c r="G36" s="32">
        <v>4</v>
      </c>
      <c r="H36" s="6">
        <f t="shared" ref="H36:H41" si="6">G36/$G$42*100</f>
        <v>3.8095238095238098</v>
      </c>
      <c r="I36" s="3"/>
    </row>
    <row r="37" spans="1:9" ht="18.75">
      <c r="A37" s="26"/>
      <c r="B37" s="4"/>
      <c r="C37" s="27"/>
      <c r="D37" s="3"/>
      <c r="E37" s="11"/>
      <c r="F37" s="7" t="s">
        <v>6</v>
      </c>
      <c r="G37" s="32">
        <v>12</v>
      </c>
      <c r="H37" s="8">
        <f t="shared" si="6"/>
        <v>11.428571428571429</v>
      </c>
      <c r="I37" s="3"/>
    </row>
    <row r="38" spans="1:9" ht="14.25">
      <c r="A38" s="11"/>
      <c r="B38" s="9"/>
      <c r="C38" s="11"/>
      <c r="D38" s="11"/>
      <c r="E38" s="11"/>
      <c r="F38" s="7" t="s">
        <v>35</v>
      </c>
      <c r="G38" s="32">
        <v>28</v>
      </c>
      <c r="H38" s="8">
        <f t="shared" si="6"/>
        <v>26.666666666666668</v>
      </c>
      <c r="I38" s="3"/>
    </row>
    <row r="39" spans="1:9" ht="15" thickBot="1">
      <c r="A39" s="3"/>
      <c r="B39" s="3"/>
      <c r="C39" s="3"/>
      <c r="D39" s="3"/>
      <c r="E39" s="11"/>
      <c r="F39" s="66" t="s">
        <v>10</v>
      </c>
      <c r="G39" s="32">
        <v>40</v>
      </c>
      <c r="H39" s="28">
        <f t="shared" si="6"/>
        <v>38.095238095238095</v>
      </c>
      <c r="I39" s="3"/>
    </row>
    <row r="40" spans="1:9" ht="15.75">
      <c r="A40" s="71" t="s">
        <v>46</v>
      </c>
      <c r="B40" s="72"/>
      <c r="C40" s="72"/>
      <c r="D40" s="72"/>
      <c r="E40" s="72"/>
      <c r="F40" s="67" t="s">
        <v>17</v>
      </c>
      <c r="G40" s="32">
        <v>2</v>
      </c>
      <c r="H40" s="8">
        <f t="shared" si="6"/>
        <v>1.9047619047619049</v>
      </c>
      <c r="I40" s="3"/>
    </row>
    <row r="41" spans="1:9" ht="16.5" thickBot="1">
      <c r="A41" s="73" t="s">
        <v>48</v>
      </c>
      <c r="B41" s="74"/>
      <c r="C41" s="74"/>
      <c r="D41" s="74"/>
      <c r="E41" s="74"/>
      <c r="F41" s="7" t="s">
        <v>38</v>
      </c>
      <c r="G41" s="32">
        <v>19</v>
      </c>
      <c r="H41" s="28">
        <f t="shared" si="6"/>
        <v>18.095238095238095</v>
      </c>
      <c r="I41" s="3"/>
    </row>
    <row r="42" spans="1:9" ht="19.5" thickBot="1">
      <c r="A42" s="46"/>
      <c r="B42" s="46"/>
      <c r="C42" s="46"/>
      <c r="D42" s="46"/>
      <c r="E42" s="27"/>
      <c r="F42" s="42" t="s">
        <v>47</v>
      </c>
      <c r="G42" s="50">
        <f>SUM(G36:G41)</f>
        <v>105</v>
      </c>
      <c r="H42" s="39">
        <f>G42/$G$43*100</f>
        <v>36.082474226804123</v>
      </c>
      <c r="I42" s="3"/>
    </row>
    <row r="43" spans="1:9" ht="15.75" thickBot="1">
      <c r="A43" s="11"/>
      <c r="B43" s="17"/>
      <c r="C43" s="17"/>
      <c r="D43" s="3"/>
      <c r="E43" s="11"/>
      <c r="F43" s="45" t="s">
        <v>49</v>
      </c>
      <c r="G43" s="47">
        <f>G33+G42</f>
        <v>291</v>
      </c>
      <c r="H43" s="37">
        <f>(G43/$G$43)*100</f>
        <v>100</v>
      </c>
      <c r="I43" s="3"/>
    </row>
  </sheetData>
  <mergeCells count="8">
    <mergeCell ref="A28:C28"/>
    <mergeCell ref="A40:E40"/>
    <mergeCell ref="A41:E41"/>
    <mergeCell ref="A1:I1"/>
    <mergeCell ref="A2:I2"/>
    <mergeCell ref="A3:I3"/>
    <mergeCell ref="A5:D5"/>
    <mergeCell ref="F22:I2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anselmoas</dc:creator>
  <cp:lastModifiedBy> </cp:lastModifiedBy>
  <cp:lastPrinted>2013-06-12T13:17:57Z</cp:lastPrinted>
  <dcterms:created xsi:type="dcterms:W3CDTF">2013-03-11T13:11:29Z</dcterms:created>
  <dcterms:modified xsi:type="dcterms:W3CDTF">2013-06-12T17:46:53Z</dcterms:modified>
</cp:coreProperties>
</file>