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externalReferences>
    <externalReference r:id="rId2"/>
  </externalReferences>
  <definedNames>
    <definedName name="_xlnm.Print_Area" localSheetId="0">Plan1!$A$1:$AD$48</definedName>
  </definedNames>
  <calcPr calcId="125725"/>
</workbook>
</file>

<file path=xl/calcChain.xml><?xml version="1.0" encoding="utf-8"?>
<calcChain xmlns="http://schemas.openxmlformats.org/spreadsheetml/2006/main">
  <c r="N6" i="2"/>
  <c r="B25"/>
  <c r="N12" l="1"/>
  <c r="N9"/>
  <c r="B48" l="1"/>
  <c r="C48" s="1"/>
  <c r="C47" l="1"/>
  <c r="B38" l="1"/>
  <c r="C46"/>
  <c r="H16"/>
  <c r="J7" s="1"/>
  <c r="H25"/>
  <c r="I20" s="1"/>
  <c r="B32"/>
  <c r="H36"/>
  <c r="I35" s="1"/>
  <c r="B16"/>
  <c r="H42"/>
  <c r="I41" s="1"/>
  <c r="D11" l="1"/>
  <c r="B39"/>
  <c r="D36"/>
  <c r="D37"/>
  <c r="D35"/>
  <c r="D38"/>
  <c r="C45"/>
  <c r="C42"/>
  <c r="C43"/>
  <c r="C44"/>
  <c r="D14"/>
  <c r="I33"/>
  <c r="I31"/>
  <c r="D13"/>
  <c r="I34"/>
  <c r="I32"/>
  <c r="D10"/>
  <c r="I30"/>
  <c r="I39"/>
  <c r="D16"/>
  <c r="I36"/>
  <c r="D9"/>
  <c r="D15"/>
  <c r="D12"/>
  <c r="D8"/>
  <c r="D7"/>
  <c r="H26"/>
  <c r="I7" s="1"/>
  <c r="I42"/>
  <c r="I23"/>
  <c r="I19"/>
  <c r="I14"/>
  <c r="I21"/>
  <c r="J16"/>
  <c r="I24"/>
  <c r="I22"/>
  <c r="J15"/>
  <c r="J14"/>
  <c r="J13"/>
  <c r="J12"/>
  <c r="J11"/>
  <c r="J10"/>
  <c r="J9"/>
  <c r="J8"/>
  <c r="I40"/>
  <c r="I16" l="1"/>
  <c r="C38"/>
  <c r="C36"/>
  <c r="C37"/>
  <c r="C35"/>
  <c r="C32"/>
  <c r="I9"/>
  <c r="I11"/>
  <c r="I8"/>
  <c r="I10"/>
  <c r="I12"/>
  <c r="C16"/>
  <c r="C15"/>
  <c r="C10"/>
  <c r="C14"/>
  <c r="C39"/>
  <c r="I13"/>
  <c r="I15"/>
  <c r="I25"/>
  <c r="I26"/>
  <c r="C19"/>
  <c r="C12"/>
  <c r="C13"/>
  <c r="C11"/>
  <c r="C23"/>
  <c r="C28"/>
  <c r="C29"/>
  <c r="C21"/>
  <c r="C22"/>
  <c r="C20"/>
  <c r="C24"/>
  <c r="C7"/>
  <c r="C8"/>
  <c r="C9"/>
  <c r="C25"/>
  <c r="C31"/>
  <c r="C30"/>
</calcChain>
</file>

<file path=xl/sharedStrings.xml><?xml version="1.0" encoding="utf-8"?>
<sst xmlns="http://schemas.openxmlformats.org/spreadsheetml/2006/main" count="131" uniqueCount="87">
  <si>
    <t>TOTAL</t>
  </si>
  <si>
    <t>%</t>
  </si>
  <si>
    <t>AUTOMÓVEL</t>
  </si>
  <si>
    <t>DPVAT</t>
  </si>
  <si>
    <t>HABITACIONAL</t>
  </si>
  <si>
    <t>OUTROS SEGUROS</t>
  </si>
  <si>
    <t>RESIDENCIAL</t>
  </si>
  <si>
    <t>VIDA</t>
  </si>
  <si>
    <t>SUBTOTAL 1</t>
  </si>
  <si>
    <t>NOMINADAS</t>
  </si>
  <si>
    <t>CAPITALIZAÇÃO</t>
  </si>
  <si>
    <t>SUBTOTAL 2</t>
  </si>
  <si>
    <t>DIVERSOS</t>
  </si>
  <si>
    <t>OUTROS ASSUNTOS</t>
  </si>
  <si>
    <t>SUBTOTAL 3</t>
  </si>
  <si>
    <t>TOTAL GERAL</t>
  </si>
  <si>
    <t>TIPO DE ATENDIMENTO</t>
  </si>
  <si>
    <t>CARTA</t>
  </si>
  <si>
    <t>E-MAIL</t>
  </si>
  <si>
    <t>TELEFONE</t>
  </si>
  <si>
    <t>ASSUNTO</t>
  </si>
  <si>
    <t>TIPO DE CONTATO</t>
  </si>
  <si>
    <t>PREVIDÊNCIA</t>
  </si>
  <si>
    <t>CORRETOR</t>
  </si>
  <si>
    <t>VISTAS DE PROCESSOS</t>
  </si>
  <si>
    <t>GOLPE</t>
  </si>
  <si>
    <t>INTERNET</t>
  </si>
  <si>
    <t>RESSEGURO</t>
  </si>
  <si>
    <t>CONSULTAS</t>
  </si>
  <si>
    <t>SEGURO</t>
  </si>
  <si>
    <t>GARANTIA</t>
  </si>
  <si>
    <t>GARANTIA ESTENDIDA</t>
  </si>
  <si>
    <t>PRESTAMISTA</t>
  </si>
  <si>
    <t>SEGURO / RAMO</t>
  </si>
  <si>
    <t>ASSISTÊNCIA FINANCEIRA</t>
  </si>
  <si>
    <t>COMERCIALIZAÇÃO IRREGULAR</t>
  </si>
  <si>
    <t>INFORMAÇÕES SOBRE EMPRESAS</t>
  </si>
  <si>
    <t>CORRETORES</t>
  </si>
  <si>
    <t>EMPRESAS EM REGIME ESPECIAL</t>
  </si>
  <si>
    <t>PREVIDENCIA COMPLEMENTAR</t>
  </si>
  <si>
    <t>PROCESSOS</t>
  </si>
  <si>
    <t>ATENDIMENTOS</t>
  </si>
  <si>
    <t>SUPERINTENDÊNCIA DE SEGUROS PRIVADOS - SUSEP</t>
  </si>
  <si>
    <t>% DE SEGURO</t>
  </si>
  <si>
    <t>% DO TOTAL</t>
  </si>
  <si>
    <t>PESSOAL</t>
  </si>
  <si>
    <t>VISTAS DE PROCESSO</t>
  </si>
  <si>
    <t>ESTATÍSTICA DE ATENDIMENTO AO PÚBLICO</t>
  </si>
  <si>
    <t>SUBTOTAL 4</t>
  </si>
  <si>
    <t>ATENDIDOS</t>
  </si>
  <si>
    <t>PARCIALMENTE ATENDIDOS</t>
  </si>
  <si>
    <t>INDEFERIDOS</t>
  </si>
  <si>
    <t>SERVIÇO DE INFORMAÇÃO AO CIDADÃO</t>
  </si>
  <si>
    <t>* PEDIDOS DE INFORMAÇÃO (SIC)</t>
  </si>
  <si>
    <t>Relatório Gerencial dos Pedidos de informação</t>
  </si>
  <si>
    <t>SUSEP - Superintendência de Seguros Privados</t>
  </si>
  <si>
    <t>Atendidos</t>
  </si>
  <si>
    <t>Total</t>
  </si>
  <si>
    <t>2</t>
  </si>
  <si>
    <t>Indeferidos</t>
  </si>
  <si>
    <t>Parcialmente Atendidos</t>
  </si>
  <si>
    <t>Legenda Atendidos</t>
  </si>
  <si>
    <t>Legenda Indeferidos</t>
  </si>
  <si>
    <t>Legenda Parcialmente Atendidos</t>
  </si>
  <si>
    <t>Resposta disponível no sistema</t>
  </si>
  <si>
    <t>Acesso negado – documento sigiloso (lei 12.527/2011)</t>
  </si>
  <si>
    <t>Resposta parcial – parte sigilosa</t>
  </si>
  <si>
    <t>Informações enviadas pelo correio eletrônico (e-mail)</t>
  </si>
  <si>
    <t>Acesso negado – dados pessoais</t>
  </si>
  <si>
    <t>Resposta parcial – parte contém dados pessoais</t>
  </si>
  <si>
    <t>Informações enviadas pelo correio</t>
  </si>
  <si>
    <t>Acesso negado – legislação específica</t>
  </si>
  <si>
    <t>Resposta parcial – parte da informação inexistente</t>
  </si>
  <si>
    <t>Data, hora e local de acesso agendados</t>
  </si>
  <si>
    <t>Não dispõe da informação</t>
  </si>
  <si>
    <t>Concedido acesso a sistema para consulta da informação</t>
  </si>
  <si>
    <t>Órgão não tem competência para responder sobre o assunto</t>
  </si>
  <si>
    <t>Disponível no site do órgão/entidade</t>
  </si>
  <si>
    <t>Solicitação negada – pedido genérico</t>
  </si>
  <si>
    <t>Comunicada necessidade de pagamento de custos de reprodução</t>
  </si>
  <si>
    <t>Solicitação negada – pedido incompreensível</t>
  </si>
  <si>
    <t>Pergunta duplicada/repetida</t>
  </si>
  <si>
    <t>Solicitação negada – pedido exige tratamento de dados</t>
  </si>
  <si>
    <t>OUTROS</t>
  </si>
  <si>
    <t>% DOS PEDIDOS</t>
  </si>
  <si>
    <t>* As informações referentes ao Serviço de Informação ao Cidadão-SIC se encontram detalhadas na página seguinte</t>
  </si>
  <si>
    <t>ACUMULADO - JANEIRO/DEZEMBRO 2012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</si>
</sst>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5.95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0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3" borderId="26" applyNumberFormat="0" applyAlignment="0" applyProtection="0"/>
  </cellStyleXfs>
  <cellXfs count="17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8" xfId="0" applyFont="1" applyFill="1" applyBorder="1" applyAlignment="1">
      <alignment horizontal="center"/>
    </xf>
    <xf numFmtId="0" fontId="1" fillId="0" borderId="0" xfId="0" applyFont="1" applyBorder="1"/>
    <xf numFmtId="0" fontId="2" fillId="0" borderId="22" xfId="0" applyFont="1" applyBorder="1"/>
    <xf numFmtId="0" fontId="2" fillId="2" borderId="13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7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Font="1" applyBorder="1"/>
    <xf numFmtId="0" fontId="2" fillId="2" borderId="12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0" borderId="9" xfId="0" applyFont="1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4" xfId="0" applyFont="1" applyBorder="1"/>
    <xf numFmtId="0" fontId="2" fillId="0" borderId="6" xfId="0" applyFont="1" applyFill="1" applyBorder="1"/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4" xfId="0" applyFont="1" applyFill="1" applyBorder="1"/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4" xfId="0" applyFont="1" applyFill="1" applyBorder="1"/>
    <xf numFmtId="0" fontId="1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2" xfId="0" applyFont="1" applyBorder="1" applyAlignment="1">
      <alignment horizontal="left"/>
    </xf>
    <xf numFmtId="0" fontId="1" fillId="4" borderId="23" xfId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10" xfId="0" applyFont="1" applyFill="1" applyBorder="1"/>
    <xf numFmtId="164" fontId="1" fillId="5" borderId="2" xfId="0" applyNumberFormat="1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8" xfId="0" applyFont="1" applyFill="1" applyBorder="1"/>
    <xf numFmtId="0" fontId="1" fillId="6" borderId="10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10" xfId="0" applyFont="1" applyFill="1" applyBorder="1"/>
    <xf numFmtId="0" fontId="1" fillId="5" borderId="2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0" fillId="0" borderId="49" xfId="0" applyBorder="1"/>
    <xf numFmtId="0" fontId="10" fillId="5" borderId="36" xfId="0" applyNumberFormat="1" applyFont="1" applyFill="1" applyBorder="1" applyAlignment="1" applyProtection="1">
      <alignment horizontal="center" vertical="top" wrapText="1" readingOrder="1"/>
      <protection locked="0"/>
    </xf>
    <xf numFmtId="0" fontId="10" fillId="5" borderId="37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10" fillId="5" borderId="39" xfId="0" applyNumberFormat="1" applyFont="1" applyFill="1" applyBorder="1" applyAlignment="1" applyProtection="1">
      <alignment horizontal="center" vertical="top" wrapText="1" readingOrder="1"/>
      <protection locked="0"/>
    </xf>
    <xf numFmtId="0" fontId="10" fillId="5" borderId="4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8" fillId="0" borderId="49" xfId="0" applyFont="1" applyFill="1" applyBorder="1" applyAlignment="1" applyProtection="1">
      <alignment horizontal="center" vertical="top" wrapText="1" readingOrder="1"/>
      <protection locked="0"/>
    </xf>
    <xf numFmtId="0" fontId="0" fillId="0" borderId="50" xfId="0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5" fillId="0" borderId="54" xfId="0" applyFont="1" applyFill="1" applyBorder="1" applyAlignment="1" applyProtection="1">
      <alignment horizontal="center" vertical="top" wrapText="1" readingOrder="1"/>
      <protection locked="0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6" fillId="8" borderId="60" xfId="0" applyFont="1" applyFill="1" applyBorder="1" applyAlignment="1" applyProtection="1">
      <alignment horizontal="center" vertical="top" wrapText="1" readingOrder="1"/>
      <protection locked="0"/>
    </xf>
    <xf numFmtId="0" fontId="7" fillId="5" borderId="55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6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67" xfId="0" applyFont="1" applyFill="1" applyBorder="1" applyAlignment="1" applyProtection="1">
      <alignment horizontal="center" vertical="top" wrapText="1" readingOrder="1"/>
      <protection locked="0"/>
    </xf>
    <xf numFmtId="0" fontId="8" fillId="9" borderId="57" xfId="0" quotePrefix="1" applyFont="1" applyFill="1" applyBorder="1" applyAlignment="1" applyProtection="1">
      <alignment horizontal="center" vertical="top" wrapText="1" readingOrder="1"/>
      <protection locked="0"/>
    </xf>
    <xf numFmtId="0" fontId="8" fillId="9" borderId="57" xfId="0" applyFont="1" applyFill="1" applyBorder="1" applyAlignment="1" applyProtection="1">
      <alignment horizontal="center" vertical="top" wrapText="1" readingOrder="1"/>
      <protection locked="0"/>
    </xf>
    <xf numFmtId="0" fontId="8" fillId="0" borderId="57" xfId="0" applyFont="1" applyFill="1" applyBorder="1" applyAlignment="1" applyProtection="1">
      <alignment horizontal="center" vertical="top" wrapText="1" readingOrder="1"/>
      <protection locked="0"/>
    </xf>
    <xf numFmtId="0" fontId="8" fillId="10" borderId="57" xfId="0" applyFont="1" applyFill="1" applyBorder="1" applyAlignment="1" applyProtection="1">
      <alignment horizontal="center" vertical="top" wrapText="1" readingOrder="1"/>
      <protection locked="0"/>
    </xf>
    <xf numFmtId="0" fontId="5" fillId="0" borderId="67" xfId="0" applyFont="1" applyFill="1" applyBorder="1" applyAlignment="1" applyProtection="1">
      <alignment horizontal="center" vertical="top" wrapText="1" readingOrder="1"/>
    </xf>
    <xf numFmtId="0" fontId="0" fillId="5" borderId="55" xfId="0" applyFill="1" applyBorder="1"/>
    <xf numFmtId="0" fontId="0" fillId="5" borderId="56" xfId="0" applyFill="1" applyBorder="1"/>
    <xf numFmtId="0" fontId="0" fillId="5" borderId="61" xfId="0" applyFill="1" applyBorder="1" applyAlignment="1">
      <alignment horizontal="center"/>
    </xf>
    <xf numFmtId="0" fontId="8" fillId="9" borderId="68" xfId="0" applyFont="1" applyFill="1" applyBorder="1" applyAlignment="1" applyProtection="1">
      <alignment horizontal="center" vertical="top" wrapText="1" readingOrder="1"/>
      <protection locked="0"/>
    </xf>
    <xf numFmtId="0" fontId="8" fillId="0" borderId="68" xfId="0" applyFont="1" applyFill="1" applyBorder="1" applyAlignment="1" applyProtection="1">
      <alignment horizontal="center" vertical="top" wrapText="1" readingOrder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21" xfId="0" applyBorder="1"/>
    <xf numFmtId="0" fontId="0" fillId="0" borderId="18" xfId="0" applyBorder="1"/>
    <xf numFmtId="0" fontId="0" fillId="0" borderId="1" xfId="0" applyBorder="1"/>
    <xf numFmtId="0" fontId="0" fillId="0" borderId="32" xfId="0" applyBorder="1"/>
    <xf numFmtId="0" fontId="5" fillId="4" borderId="42" xfId="0" applyFont="1" applyFill="1" applyBorder="1" applyAlignment="1" applyProtection="1">
      <alignment horizontal="center" vertical="center" wrapText="1" readingOrder="1"/>
      <protection locked="0"/>
    </xf>
    <xf numFmtId="0" fontId="5" fillId="4" borderId="43" xfId="0" applyFont="1" applyFill="1" applyBorder="1" applyAlignment="1" applyProtection="1">
      <alignment horizontal="center" vertical="center" wrapText="1" readingOrder="1"/>
      <protection locked="0"/>
    </xf>
    <xf numFmtId="0" fontId="5" fillId="4" borderId="44" xfId="0" applyFont="1" applyFill="1" applyBorder="1" applyAlignment="1" applyProtection="1">
      <alignment horizontal="center" vertical="center" wrapText="1" readingOrder="1"/>
      <protection locked="0"/>
    </xf>
    <xf numFmtId="0" fontId="5" fillId="4" borderId="45" xfId="0" applyFont="1" applyFill="1" applyBorder="1" applyAlignment="1" applyProtection="1">
      <alignment horizontal="center" vertical="center" wrapText="1" readingOrder="1"/>
      <protection locked="0"/>
    </xf>
    <xf numFmtId="0" fontId="5" fillId="4" borderId="46" xfId="0" applyFont="1" applyFill="1" applyBorder="1" applyAlignment="1" applyProtection="1">
      <alignment horizontal="center" vertical="center" wrapText="1" readingOrder="1"/>
      <protection locked="0"/>
    </xf>
    <xf numFmtId="0" fontId="5" fillId="4" borderId="47" xfId="0" applyFont="1" applyFill="1" applyBorder="1" applyAlignment="1" applyProtection="1">
      <alignment horizontal="center" vertical="center" wrapText="1" readingOrder="1"/>
      <protection locked="0"/>
    </xf>
    <xf numFmtId="0" fontId="7" fillId="5" borderId="55" xfId="0" applyFont="1" applyFill="1" applyBorder="1" applyAlignment="1" applyProtection="1">
      <alignment horizontal="center" vertical="top" wrapText="1" readingOrder="1"/>
      <protection locked="0"/>
    </xf>
    <xf numFmtId="0" fontId="0" fillId="5" borderId="55" xfId="0" applyFill="1" applyBorder="1" applyAlignment="1" applyProtection="1">
      <alignment vertical="top" wrapText="1"/>
      <protection locked="0"/>
    </xf>
    <xf numFmtId="0" fontId="7" fillId="5" borderId="61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5" borderId="62" xfId="0" applyFont="1" applyFill="1" applyBorder="1" applyAlignment="1" applyProtection="1">
      <alignment horizontal="center" vertical="top" wrapText="1" readingOrder="1"/>
      <protection locked="0"/>
    </xf>
    <xf numFmtId="0" fontId="7" fillId="5" borderId="63" xfId="0" applyFont="1" applyFill="1" applyBorder="1" applyAlignment="1" applyProtection="1">
      <alignment horizontal="center" vertical="top" wrapText="1" readingOrder="1"/>
      <protection locked="0"/>
    </xf>
    <xf numFmtId="0" fontId="8" fillId="9" borderId="68" xfId="0" applyFont="1" applyFill="1" applyBorder="1" applyAlignment="1" applyProtection="1">
      <alignment horizontal="center" vertical="top" wrapText="1" readingOrder="1"/>
      <protection locked="0"/>
    </xf>
    <xf numFmtId="0" fontId="8" fillId="9" borderId="69" xfId="0" applyFont="1" applyFill="1" applyBorder="1" applyAlignment="1" applyProtection="1">
      <alignment horizontal="center" vertical="top" wrapText="1" readingOrder="1"/>
      <protection locked="0"/>
    </xf>
    <xf numFmtId="0" fontId="8" fillId="9" borderId="70" xfId="0" applyFont="1" applyFill="1" applyBorder="1" applyAlignment="1" applyProtection="1">
      <alignment horizontal="center" vertical="top" wrapText="1" readingOrder="1"/>
      <protection locked="0"/>
    </xf>
    <xf numFmtId="0" fontId="8" fillId="0" borderId="68" xfId="0" applyFont="1" applyFill="1" applyBorder="1" applyAlignment="1" applyProtection="1">
      <alignment horizontal="center" vertical="top" wrapText="1" readingOrder="1"/>
      <protection locked="0"/>
    </xf>
    <xf numFmtId="0" fontId="8" fillId="0" borderId="70" xfId="0" applyFont="1" applyFill="1" applyBorder="1" applyAlignment="1" applyProtection="1">
      <alignment horizontal="center" vertical="top" wrapText="1" readingOrder="1"/>
      <protection locked="0"/>
    </xf>
    <xf numFmtId="0" fontId="8" fillId="0" borderId="69" xfId="0" applyFont="1" applyFill="1" applyBorder="1" applyAlignment="1" applyProtection="1">
      <alignment horizontal="center" vertical="top" wrapText="1" readingOrder="1"/>
      <protection locked="0"/>
    </xf>
    <xf numFmtId="0" fontId="0" fillId="5" borderId="61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10" fillId="0" borderId="37" xfId="0" applyFont="1" applyBorder="1" applyAlignment="1" applyProtection="1">
      <alignment horizontal="left" vertical="top" wrapText="1" readingOrder="1"/>
      <protection locked="0"/>
    </xf>
    <xf numFmtId="0" fontId="10" fillId="0" borderId="38" xfId="0" applyFont="1" applyBorder="1" applyAlignment="1" applyProtection="1">
      <alignment horizontal="left" vertical="top" wrapText="1" readingOrder="1"/>
      <protection locked="0"/>
    </xf>
    <xf numFmtId="0" fontId="8" fillId="0" borderId="50" xfId="0" applyFont="1" applyFill="1" applyBorder="1" applyAlignment="1" applyProtection="1">
      <alignment horizontal="center" vertical="top" wrapText="1" readingOrder="1"/>
      <protection locked="0"/>
    </xf>
    <xf numFmtId="0" fontId="8" fillId="0" borderId="51" xfId="0" applyFont="1" applyFill="1" applyBorder="1" applyAlignment="1" applyProtection="1">
      <alignment horizontal="center" vertical="top" wrapText="1" readingOrder="1"/>
      <protection locked="0"/>
    </xf>
    <xf numFmtId="0" fontId="8" fillId="0" borderId="48" xfId="0" applyFont="1" applyFill="1" applyBorder="1" applyAlignment="1" applyProtection="1">
      <alignment horizontal="center" vertical="top" wrapText="1" readingOrder="1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8" borderId="33" xfId="0" applyFont="1" applyFill="1" applyBorder="1" applyAlignment="1" applyProtection="1">
      <alignment horizontal="left" vertical="top" wrapText="1" readingOrder="1"/>
      <protection locked="0"/>
    </xf>
    <xf numFmtId="0" fontId="9" fillId="8" borderId="34" xfId="0" applyFont="1" applyFill="1" applyBorder="1" applyAlignment="1" applyProtection="1">
      <alignment horizontal="left" vertical="top" wrapText="1" readingOrder="1"/>
      <protection locked="0"/>
    </xf>
    <xf numFmtId="0" fontId="9" fillId="8" borderId="35" xfId="0" applyFont="1" applyFill="1" applyBorder="1" applyAlignment="1" applyProtection="1">
      <alignment horizontal="left" vertical="top" wrapText="1" readingOrder="1"/>
      <protection locked="0"/>
    </xf>
    <xf numFmtId="0" fontId="9" fillId="8" borderId="28" xfId="0" applyFont="1" applyFill="1" applyBorder="1" applyAlignment="1" applyProtection="1">
      <alignment horizontal="left" vertical="top" wrapText="1" readingOrder="1"/>
      <protection locked="0"/>
    </xf>
    <xf numFmtId="0" fontId="9" fillId="8" borderId="52" xfId="0" applyFont="1" applyFill="1" applyBorder="1" applyAlignment="1" applyProtection="1">
      <alignment horizontal="left" vertical="top" wrapText="1" readingOrder="1"/>
      <protection locked="0"/>
    </xf>
    <xf numFmtId="0" fontId="9" fillId="8" borderId="53" xfId="0" applyFont="1" applyFill="1" applyBorder="1" applyAlignment="1" applyProtection="1">
      <alignment horizontal="left" vertical="top" wrapText="1" readingOrder="1"/>
      <protection locked="0"/>
    </xf>
    <xf numFmtId="0" fontId="1" fillId="5" borderId="64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6" xfId="0" applyFont="1" applyFill="1" applyBorder="1" applyAlignment="1">
      <alignment horizontal="center" vertical="center"/>
    </xf>
    <xf numFmtId="0" fontId="10" fillId="0" borderId="40" xfId="0" applyFont="1" applyBorder="1" applyAlignment="1" applyProtection="1">
      <alignment horizontal="left" vertical="top" wrapText="1" readingOrder="1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D2">
            <v>0</v>
          </cell>
        </row>
        <row r="8">
          <cell r="C8">
            <v>10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Normal="100" workbookViewId="0">
      <selection activeCell="H41" sqref="H41"/>
    </sheetView>
  </sheetViews>
  <sheetFormatPr defaultRowHeight="15" customHeight="1"/>
  <cols>
    <col min="1" max="1" width="42.140625" style="1" customWidth="1"/>
    <col min="2" max="2" width="11" style="1" customWidth="1"/>
    <col min="3" max="3" width="20" style="1" customWidth="1"/>
    <col min="4" max="4" width="19.140625" style="1" customWidth="1"/>
    <col min="5" max="5" width="7.85546875" style="1" customWidth="1"/>
    <col min="6" max="6" width="6.7109375" style="1" customWidth="1"/>
    <col min="7" max="7" width="39.5703125" style="1" customWidth="1"/>
    <col min="8" max="8" width="11" style="1" customWidth="1"/>
    <col min="9" max="9" width="17.28515625" style="1" customWidth="1"/>
    <col min="10" max="10" width="18.140625" style="1" customWidth="1"/>
    <col min="11" max="11" width="8.28515625" style="1" customWidth="1"/>
    <col min="12" max="12" width="3.28515625" style="1" customWidth="1"/>
    <col min="13" max="13" width="13.5703125" style="1" customWidth="1"/>
    <col min="14" max="15" width="5.85546875" style="1" customWidth="1"/>
    <col min="16" max="16" width="0" style="1" hidden="1" customWidth="1"/>
    <col min="17" max="17" width="5.85546875" style="1" customWidth="1"/>
    <col min="18" max="19" width="3.28515625" style="1" customWidth="1"/>
    <col min="20" max="20" width="0" style="1" hidden="1" customWidth="1"/>
    <col min="21" max="24" width="5.85546875" style="1" customWidth="1"/>
    <col min="25" max="26" width="3.28515625" style="1" customWidth="1"/>
    <col min="27" max="30" width="5.85546875" style="1" customWidth="1"/>
    <col min="31" max="32" width="7.140625" style="1" customWidth="1"/>
    <col min="33" max="33" width="6.85546875" style="1" customWidth="1"/>
    <col min="34" max="34" width="7.7109375" style="1" customWidth="1"/>
    <col min="35" max="16384" width="9.140625" style="1"/>
  </cols>
  <sheetData>
    <row r="1" spans="1:34" ht="15" customHeight="1" thickBot="1">
      <c r="A1" s="120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7" t="s">
        <v>54</v>
      </c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9"/>
      <c r="AE1" s="88"/>
      <c r="AF1" s="88"/>
      <c r="AG1" s="88"/>
      <c r="AH1" s="88"/>
    </row>
    <row r="2" spans="1:34" ht="15" customHeight="1" thickBot="1">
      <c r="A2" s="123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30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2"/>
      <c r="AE2" s="89"/>
      <c r="AF2" s="89"/>
      <c r="AG2" s="89"/>
      <c r="AH2" s="89"/>
    </row>
    <row r="3" spans="1:34" ht="15" customHeight="1" thickBot="1">
      <c r="A3" s="123" t="s">
        <v>86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5" customHeight="1" thickBot="1">
      <c r="A4" s="3"/>
      <c r="B4" s="14"/>
      <c r="C4" s="14"/>
      <c r="D4" s="14"/>
      <c r="E4" s="14"/>
      <c r="F4" s="14"/>
      <c r="G4" s="15"/>
      <c r="H4" s="14"/>
      <c r="I4" s="14"/>
      <c r="J4" s="14"/>
      <c r="K4" s="14"/>
      <c r="L4" s="133" t="s">
        <v>55</v>
      </c>
      <c r="M4" s="134"/>
      <c r="N4" s="165" t="s">
        <v>56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7"/>
      <c r="AE4"/>
      <c r="AF4"/>
      <c r="AG4"/>
      <c r="AH4"/>
    </row>
    <row r="5" spans="1:34" ht="15" customHeight="1" thickBot="1">
      <c r="A5" s="64" t="s">
        <v>41</v>
      </c>
      <c r="G5" s="64" t="s">
        <v>40</v>
      </c>
      <c r="L5" s="135"/>
      <c r="M5" s="136"/>
      <c r="N5" s="106" t="s">
        <v>57</v>
      </c>
      <c r="O5" s="107">
        <v>1</v>
      </c>
      <c r="P5" s="139" t="s">
        <v>58</v>
      </c>
      <c r="Q5" s="140"/>
      <c r="R5" s="141">
        <v>3</v>
      </c>
      <c r="S5" s="142"/>
      <c r="T5" s="143"/>
      <c r="U5" s="107">
        <v>4</v>
      </c>
      <c r="V5" s="107">
        <v>5</v>
      </c>
      <c r="W5" s="108">
        <v>6</v>
      </c>
      <c r="X5" s="107">
        <v>7</v>
      </c>
      <c r="Y5" s="141">
        <v>19</v>
      </c>
      <c r="Z5" s="142"/>
      <c r="AA5" s="115"/>
      <c r="AB5" s="115"/>
      <c r="AC5" s="115"/>
      <c r="AD5" s="116"/>
      <c r="AE5"/>
      <c r="AF5"/>
      <c r="AG5"/>
      <c r="AH5"/>
    </row>
    <row r="6" spans="1:34" ht="15" customHeight="1" thickBot="1">
      <c r="A6" s="66" t="s">
        <v>33</v>
      </c>
      <c r="B6" s="66" t="s">
        <v>0</v>
      </c>
      <c r="C6" s="66" t="s">
        <v>44</v>
      </c>
      <c r="D6" s="66" t="s">
        <v>43</v>
      </c>
      <c r="E6" s="16"/>
      <c r="G6" s="66" t="s">
        <v>33</v>
      </c>
      <c r="H6" s="66" t="s">
        <v>0</v>
      </c>
      <c r="I6" s="66" t="s">
        <v>44</v>
      </c>
      <c r="J6" s="66" t="s">
        <v>43</v>
      </c>
      <c r="L6" s="135"/>
      <c r="M6" s="136"/>
      <c r="N6" s="114">
        <f>SUM(O6:Z6)</f>
        <v>6509</v>
      </c>
      <c r="O6" s="110">
        <v>2321</v>
      </c>
      <c r="P6" s="144">
        <v>994</v>
      </c>
      <c r="Q6" s="145"/>
      <c r="R6" s="144">
        <v>32</v>
      </c>
      <c r="S6" s="145"/>
      <c r="T6" s="146"/>
      <c r="U6" s="111">
        <v>15</v>
      </c>
      <c r="V6" s="111">
        <v>137</v>
      </c>
      <c r="W6" s="118">
        <v>2981</v>
      </c>
      <c r="X6" s="118">
        <v>0</v>
      </c>
      <c r="Y6" s="144">
        <v>29</v>
      </c>
      <c r="Z6" s="145"/>
      <c r="AA6" s="103"/>
      <c r="AB6" s="103"/>
      <c r="AC6" s="103"/>
      <c r="AD6" s="104"/>
      <c r="AE6"/>
      <c r="AF6"/>
      <c r="AG6"/>
      <c r="AH6"/>
    </row>
    <row r="7" spans="1:34" ht="15" customHeight="1" thickBot="1">
      <c r="A7" s="8" t="s">
        <v>2</v>
      </c>
      <c r="B7" s="17">
        <v>6501</v>
      </c>
      <c r="C7" s="18">
        <f t="shared" ref="C7:C16" si="0">B7/$B$39*100</f>
        <v>15.089128214650449</v>
      </c>
      <c r="D7" s="10">
        <f>(B7/$B$16)*100</f>
        <v>31.767982799061766</v>
      </c>
      <c r="E7" s="19"/>
      <c r="G7" s="5" t="s">
        <v>2</v>
      </c>
      <c r="H7" s="6">
        <v>84</v>
      </c>
      <c r="I7" s="7">
        <f t="shared" ref="I7:I16" si="1">H7/$H$26*100</f>
        <v>13.270142180094787</v>
      </c>
      <c r="J7" s="7">
        <f>(H7/$H$16)*100</f>
        <v>21.428571428571427</v>
      </c>
      <c r="L7" s="135"/>
      <c r="M7" s="136"/>
      <c r="N7" s="165" t="s">
        <v>59</v>
      </c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7"/>
      <c r="AE7"/>
      <c r="AF7"/>
      <c r="AG7"/>
      <c r="AH7"/>
    </row>
    <row r="8" spans="1:34" ht="15" customHeight="1">
      <c r="A8" s="8" t="s">
        <v>3</v>
      </c>
      <c r="B8" s="20">
        <v>8386</v>
      </c>
      <c r="C8" s="18">
        <f t="shared" si="0"/>
        <v>19.464302293194692</v>
      </c>
      <c r="D8" s="10">
        <f t="shared" ref="D8:D15" si="2">(B8/$B$16)*100</f>
        <v>40.979280688037527</v>
      </c>
      <c r="E8" s="19"/>
      <c r="G8" s="8" t="s">
        <v>3</v>
      </c>
      <c r="H8" s="9">
        <v>27</v>
      </c>
      <c r="I8" s="10">
        <f t="shared" si="1"/>
        <v>4.2654028436018958</v>
      </c>
      <c r="J8" s="10">
        <f>(H8/$H$16)*100</f>
        <v>6.8877551020408152</v>
      </c>
      <c r="L8" s="135"/>
      <c r="M8" s="136"/>
      <c r="N8" s="106" t="s">
        <v>57</v>
      </c>
      <c r="O8" s="107">
        <v>8</v>
      </c>
      <c r="P8" s="107">
        <v>9</v>
      </c>
      <c r="Q8" s="107">
        <v>9</v>
      </c>
      <c r="R8" s="141">
        <v>10</v>
      </c>
      <c r="S8" s="143"/>
      <c r="T8" s="107">
        <v>11</v>
      </c>
      <c r="U8" s="107">
        <v>11</v>
      </c>
      <c r="V8" s="107">
        <v>12</v>
      </c>
      <c r="W8" s="108">
        <v>13</v>
      </c>
      <c r="X8" s="107">
        <v>14</v>
      </c>
      <c r="Y8" s="141">
        <v>15</v>
      </c>
      <c r="Z8" s="142"/>
      <c r="AA8" s="115"/>
      <c r="AB8" s="115"/>
      <c r="AC8" s="115"/>
      <c r="AD8" s="116"/>
      <c r="AE8"/>
      <c r="AF8"/>
      <c r="AG8"/>
      <c r="AH8"/>
    </row>
    <row r="9" spans="1:34" ht="15" customHeight="1" thickBot="1">
      <c r="A9" s="8" t="s">
        <v>30</v>
      </c>
      <c r="B9" s="20">
        <v>61</v>
      </c>
      <c r="C9" s="18">
        <f t="shared" si="0"/>
        <v>0.14158388264785071</v>
      </c>
      <c r="D9" s="10">
        <f t="shared" si="2"/>
        <v>0.29808444096950742</v>
      </c>
      <c r="E9" s="19"/>
      <c r="G9" s="8" t="s">
        <v>30</v>
      </c>
      <c r="H9" s="9">
        <v>2</v>
      </c>
      <c r="I9" s="10">
        <f t="shared" si="1"/>
        <v>0.31595576619273302</v>
      </c>
      <c r="J9" s="10">
        <f>(H9/$H$16)*100</f>
        <v>0.51020408163265307</v>
      </c>
      <c r="L9" s="135"/>
      <c r="M9" s="136"/>
      <c r="N9" s="109">
        <f>SUM(O9:Z9)</f>
        <v>360</v>
      </c>
      <c r="O9" s="112">
        <v>1</v>
      </c>
      <c r="P9" s="113"/>
      <c r="Q9" s="112">
        <v>2</v>
      </c>
      <c r="R9" s="147">
        <v>1</v>
      </c>
      <c r="S9" s="148"/>
      <c r="T9" s="112"/>
      <c r="U9" s="112">
        <v>172</v>
      </c>
      <c r="V9" s="112">
        <v>33</v>
      </c>
      <c r="W9" s="119">
        <v>14</v>
      </c>
      <c r="X9" s="112">
        <v>11</v>
      </c>
      <c r="Y9" s="147">
        <v>126</v>
      </c>
      <c r="Z9" s="149"/>
      <c r="AA9" s="103"/>
      <c r="AB9" s="103"/>
      <c r="AC9" s="103"/>
      <c r="AD9" s="104"/>
      <c r="AE9"/>
      <c r="AF9"/>
      <c r="AG9"/>
      <c r="AH9"/>
    </row>
    <row r="10" spans="1:34" ht="15" customHeight="1" thickBot="1">
      <c r="A10" s="8" t="s">
        <v>31</v>
      </c>
      <c r="B10" s="20">
        <v>354</v>
      </c>
      <c r="C10" s="18">
        <f t="shared" si="0"/>
        <v>0.8216507288088386</v>
      </c>
      <c r="D10" s="10">
        <f t="shared" si="2"/>
        <v>1.7298670836591086</v>
      </c>
      <c r="E10" s="19"/>
      <c r="G10" s="8" t="s">
        <v>31</v>
      </c>
      <c r="H10" s="9">
        <v>7</v>
      </c>
      <c r="I10" s="10">
        <f t="shared" si="1"/>
        <v>1.1058451816745656</v>
      </c>
      <c r="J10" s="10">
        <f>(H10/$H$16)*100</f>
        <v>1.7857142857142856</v>
      </c>
      <c r="L10" s="135"/>
      <c r="M10" s="136"/>
      <c r="N10" s="165" t="s">
        <v>60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7"/>
      <c r="AE10"/>
      <c r="AF10"/>
      <c r="AG10"/>
      <c r="AH10"/>
    </row>
    <row r="11" spans="1:34" ht="15" customHeight="1">
      <c r="A11" s="8" t="s">
        <v>4</v>
      </c>
      <c r="B11" s="20">
        <v>89</v>
      </c>
      <c r="C11" s="18">
        <f t="shared" si="0"/>
        <v>0.20657320583047073</v>
      </c>
      <c r="D11" s="10">
        <f t="shared" si="2"/>
        <v>0.43491008600469122</v>
      </c>
      <c r="E11" s="19"/>
      <c r="G11" s="8" t="s">
        <v>4</v>
      </c>
      <c r="H11" s="9">
        <v>5</v>
      </c>
      <c r="I11" s="10">
        <f t="shared" si="1"/>
        <v>0.78988941548183245</v>
      </c>
      <c r="J11" s="10">
        <f>H11/$H$16*100</f>
        <v>1.2755102040816326</v>
      </c>
      <c r="L11" s="135"/>
      <c r="M11" s="136"/>
      <c r="N11" s="106" t="s">
        <v>57</v>
      </c>
      <c r="O11" s="107">
        <v>16</v>
      </c>
      <c r="P11" s="107">
        <v>17</v>
      </c>
      <c r="Q11" s="107">
        <v>17</v>
      </c>
      <c r="R11" s="141">
        <v>18</v>
      </c>
      <c r="S11" s="142"/>
      <c r="T11" s="143"/>
      <c r="U11" s="115"/>
      <c r="V11" s="115"/>
      <c r="W11" s="117"/>
      <c r="X11" s="117"/>
      <c r="Y11" s="150"/>
      <c r="Z11" s="151"/>
      <c r="AA11" s="115"/>
      <c r="AB11" s="115"/>
      <c r="AC11" s="115"/>
      <c r="AD11" s="116"/>
      <c r="AE11"/>
      <c r="AF11"/>
      <c r="AG11"/>
      <c r="AH11"/>
    </row>
    <row r="12" spans="1:34" ht="15" customHeight="1" thickBot="1">
      <c r="A12" s="8" t="s">
        <v>32</v>
      </c>
      <c r="B12" s="20">
        <v>213</v>
      </c>
      <c r="C12" s="18">
        <f t="shared" si="0"/>
        <v>0.49438306563921641</v>
      </c>
      <c r="D12" s="10">
        <f t="shared" si="2"/>
        <v>1.0408522283033621</v>
      </c>
      <c r="E12" s="19"/>
      <c r="G12" s="8" t="s">
        <v>32</v>
      </c>
      <c r="H12" s="9">
        <v>4</v>
      </c>
      <c r="I12" s="10">
        <f t="shared" si="1"/>
        <v>0.63191153238546605</v>
      </c>
      <c r="J12" s="10">
        <f>H12/$H$16*100</f>
        <v>1.0204081632653061</v>
      </c>
      <c r="L12" s="137"/>
      <c r="M12" s="138"/>
      <c r="N12" s="102">
        <f>SUM(O12:R12)</f>
        <v>13</v>
      </c>
      <c r="O12" s="98">
        <v>3</v>
      </c>
      <c r="P12" s="98">
        <v>0</v>
      </c>
      <c r="Q12" s="98">
        <v>3</v>
      </c>
      <c r="R12" s="154">
        <v>7</v>
      </c>
      <c r="S12" s="155"/>
      <c r="T12" s="156"/>
      <c r="U12" s="90"/>
      <c r="V12" s="90"/>
      <c r="W12" s="99"/>
      <c r="X12" s="99"/>
      <c r="Y12" s="157"/>
      <c r="Z12" s="158"/>
      <c r="AA12" s="90"/>
      <c r="AB12" s="90"/>
      <c r="AC12" s="90"/>
      <c r="AD12" s="105"/>
      <c r="AE12"/>
      <c r="AF12"/>
      <c r="AG12"/>
      <c r="AH12"/>
    </row>
    <row r="13" spans="1:34" ht="15" customHeight="1" thickBot="1">
      <c r="A13" s="8" t="s">
        <v>6</v>
      </c>
      <c r="B13" s="20">
        <v>405</v>
      </c>
      <c r="C13" s="18">
        <f t="shared" si="0"/>
        <v>0.94002413889146785</v>
      </c>
      <c r="D13" s="10">
        <f t="shared" si="2"/>
        <v>1.9790852228303364</v>
      </c>
      <c r="E13" s="19"/>
      <c r="G13" s="8" t="s">
        <v>6</v>
      </c>
      <c r="H13" s="9">
        <v>4</v>
      </c>
      <c r="I13" s="10">
        <f t="shared" si="1"/>
        <v>0.63191153238546605</v>
      </c>
      <c r="J13" s="10">
        <f>H13/$H$16*100</f>
        <v>1.0204081632653061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5" customHeight="1">
      <c r="A14" s="8" t="s">
        <v>7</v>
      </c>
      <c r="B14" s="20">
        <v>3137</v>
      </c>
      <c r="C14" s="18">
        <f t="shared" si="0"/>
        <v>7.2811252437099609</v>
      </c>
      <c r="D14" s="10">
        <f t="shared" si="2"/>
        <v>15.329358874120407</v>
      </c>
      <c r="E14" s="19"/>
      <c r="G14" s="8" t="s">
        <v>7</v>
      </c>
      <c r="H14" s="9">
        <v>228</v>
      </c>
      <c r="I14" s="10">
        <f t="shared" si="1"/>
        <v>36.018957345971565</v>
      </c>
      <c r="J14" s="10">
        <f>H14/$H$16*100</f>
        <v>58.163265306122447</v>
      </c>
      <c r="L14" s="159" t="s">
        <v>61</v>
      </c>
      <c r="M14" s="160"/>
      <c r="N14" s="160"/>
      <c r="O14" s="160"/>
      <c r="P14" s="160"/>
      <c r="Q14" s="161"/>
      <c r="R14" s="161" t="s">
        <v>62</v>
      </c>
      <c r="S14" s="162"/>
      <c r="T14" s="162"/>
      <c r="U14" s="162"/>
      <c r="V14" s="162"/>
      <c r="W14" s="162"/>
      <c r="X14" s="163"/>
      <c r="Y14" s="160" t="s">
        <v>63</v>
      </c>
      <c r="Z14" s="160"/>
      <c r="AA14" s="160"/>
      <c r="AB14" s="160"/>
      <c r="AC14" s="160"/>
      <c r="AD14" s="164"/>
      <c r="AE14"/>
      <c r="AF14"/>
      <c r="AG14"/>
      <c r="AH14"/>
    </row>
    <row r="15" spans="1:34" ht="15" customHeight="1" thickBot="1">
      <c r="A15" s="11" t="s">
        <v>5</v>
      </c>
      <c r="B15" s="21">
        <v>1318</v>
      </c>
      <c r="C15" s="22">
        <f t="shared" si="0"/>
        <v>3.0591402840961841</v>
      </c>
      <c r="D15" s="13">
        <f t="shared" si="2"/>
        <v>6.4405785770132926</v>
      </c>
      <c r="E15" s="19"/>
      <c r="G15" s="11" t="s">
        <v>5</v>
      </c>
      <c r="H15" s="12">
        <v>31</v>
      </c>
      <c r="I15" s="13">
        <f t="shared" si="1"/>
        <v>4.8973143759873619</v>
      </c>
      <c r="J15" s="13">
        <f>H15/$H$16*100</f>
        <v>7.9081632653061229</v>
      </c>
      <c r="L15" s="91">
        <v>1</v>
      </c>
      <c r="M15" s="152" t="s">
        <v>64</v>
      </c>
      <c r="N15" s="152"/>
      <c r="O15" s="152"/>
      <c r="P15" s="152"/>
      <c r="Q15" s="152"/>
      <c r="R15" s="92">
        <v>8</v>
      </c>
      <c r="S15" s="152" t="s">
        <v>65</v>
      </c>
      <c r="T15" s="152"/>
      <c r="U15" s="152"/>
      <c r="V15" s="152"/>
      <c r="W15" s="152"/>
      <c r="X15" s="152"/>
      <c r="Y15" s="92">
        <v>16</v>
      </c>
      <c r="Z15" s="152" t="s">
        <v>66</v>
      </c>
      <c r="AA15" s="152"/>
      <c r="AB15" s="152"/>
      <c r="AC15" s="152"/>
      <c r="AD15" s="153"/>
      <c r="AE15"/>
      <c r="AF15"/>
      <c r="AG15"/>
      <c r="AH15"/>
    </row>
    <row r="16" spans="1:34" ht="15" customHeight="1" thickBot="1">
      <c r="A16" s="81" t="s">
        <v>8</v>
      </c>
      <c r="B16" s="66">
        <f>SUM(B7:B15)</f>
        <v>20464</v>
      </c>
      <c r="C16" s="70">
        <f t="shared" si="0"/>
        <v>47.497911057469125</v>
      </c>
      <c r="D16" s="70">
        <f>(B16/$B$16)*100</f>
        <v>100</v>
      </c>
      <c r="E16" s="23"/>
      <c r="G16" s="81" t="s">
        <v>8</v>
      </c>
      <c r="H16" s="82">
        <f>SUM(H7:H15)</f>
        <v>392</v>
      </c>
      <c r="I16" s="70">
        <f t="shared" si="1"/>
        <v>61.927330173775673</v>
      </c>
      <c r="J16" s="70">
        <f>(H16/$H$16)*100</f>
        <v>100</v>
      </c>
      <c r="L16" s="91">
        <v>2</v>
      </c>
      <c r="M16" s="152" t="s">
        <v>67</v>
      </c>
      <c r="N16" s="152"/>
      <c r="O16" s="152"/>
      <c r="P16" s="152"/>
      <c r="Q16" s="152"/>
      <c r="R16" s="92">
        <v>9</v>
      </c>
      <c r="S16" s="152" t="s">
        <v>68</v>
      </c>
      <c r="T16" s="152"/>
      <c r="U16" s="152"/>
      <c r="V16" s="152"/>
      <c r="W16" s="152"/>
      <c r="X16" s="152"/>
      <c r="Y16" s="92">
        <v>17</v>
      </c>
      <c r="Z16" s="152" t="s">
        <v>69</v>
      </c>
      <c r="AA16" s="152"/>
      <c r="AB16" s="152"/>
      <c r="AC16" s="152"/>
      <c r="AD16" s="153"/>
      <c r="AE16"/>
      <c r="AF16"/>
      <c r="AG16"/>
      <c r="AH16"/>
    </row>
    <row r="17" spans="1:34" ht="15" customHeight="1" thickBot="1">
      <c r="A17" s="24"/>
      <c r="B17" s="25"/>
      <c r="C17" s="25"/>
      <c r="D17" s="26"/>
      <c r="E17" s="26"/>
      <c r="F17" s="26"/>
      <c r="G17" s="27"/>
      <c r="H17" s="28"/>
      <c r="I17" s="29"/>
      <c r="J17" s="25"/>
      <c r="L17" s="91">
        <v>3</v>
      </c>
      <c r="M17" s="152" t="s">
        <v>70</v>
      </c>
      <c r="N17" s="152"/>
      <c r="O17" s="152"/>
      <c r="P17" s="152"/>
      <c r="Q17" s="152"/>
      <c r="R17" s="92">
        <v>10</v>
      </c>
      <c r="S17" s="152" t="s">
        <v>71</v>
      </c>
      <c r="T17" s="152"/>
      <c r="U17" s="152"/>
      <c r="V17" s="152"/>
      <c r="W17" s="152"/>
      <c r="X17" s="152"/>
      <c r="Y17" s="92">
        <v>18</v>
      </c>
      <c r="Z17" s="152" t="s">
        <v>72</v>
      </c>
      <c r="AA17" s="152"/>
      <c r="AB17" s="152"/>
      <c r="AC17" s="152"/>
      <c r="AD17" s="153"/>
      <c r="AE17"/>
      <c r="AF17"/>
      <c r="AG17"/>
      <c r="AH17"/>
    </row>
    <row r="18" spans="1:34" ht="15" customHeight="1" thickBot="1">
      <c r="A18" s="66" t="s">
        <v>9</v>
      </c>
      <c r="B18" s="66" t="s">
        <v>0</v>
      </c>
      <c r="C18" s="70" t="s">
        <v>1</v>
      </c>
      <c r="F18" s="23"/>
      <c r="G18" s="66" t="s">
        <v>9</v>
      </c>
      <c r="H18" s="71" t="s">
        <v>0</v>
      </c>
      <c r="I18" s="72" t="s">
        <v>1</v>
      </c>
      <c r="L18" s="91">
        <v>4</v>
      </c>
      <c r="M18" s="152" t="s">
        <v>73</v>
      </c>
      <c r="N18" s="152"/>
      <c r="O18" s="152"/>
      <c r="P18" s="152"/>
      <c r="Q18" s="152"/>
      <c r="R18" s="92">
        <v>11</v>
      </c>
      <c r="S18" s="152" t="s">
        <v>74</v>
      </c>
      <c r="T18" s="152"/>
      <c r="U18" s="152"/>
      <c r="V18" s="152"/>
      <c r="W18" s="152"/>
      <c r="X18" s="152"/>
      <c r="Y18" s="93"/>
      <c r="Z18" s="171"/>
      <c r="AA18" s="171"/>
      <c r="AB18" s="171"/>
      <c r="AC18" s="171"/>
      <c r="AD18" s="172"/>
      <c r="AE18"/>
      <c r="AF18"/>
      <c r="AG18"/>
      <c r="AH18"/>
    </row>
    <row r="19" spans="1:34" ht="15" customHeight="1">
      <c r="A19" s="30" t="s">
        <v>10</v>
      </c>
      <c r="B19" s="31">
        <v>344</v>
      </c>
      <c r="C19" s="32">
        <f t="shared" ref="C19:C25" si="3">B19/$B$39*100</f>
        <v>0.79844025624361703</v>
      </c>
      <c r="F19" s="19"/>
      <c r="G19" s="5" t="s">
        <v>10</v>
      </c>
      <c r="H19" s="33">
        <v>6</v>
      </c>
      <c r="I19" s="32">
        <f t="shared" ref="I19:I24" si="4">H19/$H$25*100</f>
        <v>2.4896265560165975</v>
      </c>
      <c r="L19" s="91">
        <v>5</v>
      </c>
      <c r="M19" s="152" t="s">
        <v>75</v>
      </c>
      <c r="N19" s="152"/>
      <c r="O19" s="152"/>
      <c r="P19" s="152"/>
      <c r="Q19" s="152"/>
      <c r="R19" s="92">
        <v>12</v>
      </c>
      <c r="S19" s="152" t="s">
        <v>76</v>
      </c>
      <c r="T19" s="152"/>
      <c r="U19" s="152"/>
      <c r="V19" s="152"/>
      <c r="W19" s="152"/>
      <c r="X19" s="152"/>
      <c r="Y19" s="93"/>
      <c r="Z19" s="171"/>
      <c r="AA19" s="171"/>
      <c r="AB19" s="171"/>
      <c r="AC19" s="171"/>
      <c r="AD19" s="172"/>
      <c r="AE19"/>
      <c r="AF19"/>
      <c r="AG19"/>
      <c r="AH19"/>
    </row>
    <row r="20" spans="1:34" ht="15" customHeight="1">
      <c r="A20" s="34" t="s">
        <v>37</v>
      </c>
      <c r="B20" s="35">
        <v>2705</v>
      </c>
      <c r="C20" s="10">
        <f t="shared" si="3"/>
        <v>6.278432828892397</v>
      </c>
      <c r="F20" s="19"/>
      <c r="G20" s="8" t="s">
        <v>37</v>
      </c>
      <c r="H20" s="36">
        <v>24</v>
      </c>
      <c r="I20" s="10">
        <f t="shared" si="4"/>
        <v>9.9585062240663902</v>
      </c>
      <c r="L20" s="91">
        <v>6</v>
      </c>
      <c r="M20" s="152" t="s">
        <v>77</v>
      </c>
      <c r="N20" s="152"/>
      <c r="O20" s="152"/>
      <c r="P20" s="152"/>
      <c r="Q20" s="152"/>
      <c r="R20" s="92">
        <v>13</v>
      </c>
      <c r="S20" s="152" t="s">
        <v>78</v>
      </c>
      <c r="T20" s="152"/>
      <c r="U20" s="152"/>
      <c r="V20" s="152"/>
      <c r="W20" s="152"/>
      <c r="X20" s="152"/>
      <c r="Y20" s="93"/>
      <c r="Z20" s="171"/>
      <c r="AA20" s="171"/>
      <c r="AB20" s="171"/>
      <c r="AC20" s="171"/>
      <c r="AD20" s="172"/>
      <c r="AE20"/>
      <c r="AF20"/>
      <c r="AG20"/>
      <c r="AH20"/>
    </row>
    <row r="21" spans="1:34" ht="15" customHeight="1">
      <c r="A21" s="34" t="s">
        <v>39</v>
      </c>
      <c r="B21" s="35">
        <v>2584</v>
      </c>
      <c r="C21" s="10">
        <f t="shared" si="3"/>
        <v>5.9975861108532165</v>
      </c>
      <c r="F21" s="19"/>
      <c r="G21" s="8" t="s">
        <v>39</v>
      </c>
      <c r="H21" s="36">
        <v>74</v>
      </c>
      <c r="I21" s="10">
        <f t="shared" si="4"/>
        <v>30.70539419087137</v>
      </c>
      <c r="L21" s="91">
        <v>7</v>
      </c>
      <c r="M21" s="152" t="s">
        <v>79</v>
      </c>
      <c r="N21" s="152"/>
      <c r="O21" s="152"/>
      <c r="P21" s="152"/>
      <c r="Q21" s="152"/>
      <c r="R21" s="92">
        <v>14</v>
      </c>
      <c r="S21" s="152" t="s">
        <v>80</v>
      </c>
      <c r="T21" s="152"/>
      <c r="U21" s="152"/>
      <c r="V21" s="152"/>
      <c r="W21" s="152"/>
      <c r="X21" s="152"/>
      <c r="Y21" s="93"/>
      <c r="Z21" s="171"/>
      <c r="AA21" s="171"/>
      <c r="AB21" s="171"/>
      <c r="AC21" s="171"/>
      <c r="AD21" s="172"/>
      <c r="AE21"/>
      <c r="AF21"/>
      <c r="AG21"/>
      <c r="AH21"/>
    </row>
    <row r="22" spans="1:34" ht="15" customHeight="1" thickBot="1">
      <c r="A22" s="37" t="s">
        <v>25</v>
      </c>
      <c r="B22" s="38">
        <v>607</v>
      </c>
      <c r="C22" s="39">
        <f t="shared" si="3"/>
        <v>1.4088756847089408</v>
      </c>
      <c r="F22" s="19"/>
      <c r="G22" s="40" t="s">
        <v>25</v>
      </c>
      <c r="H22" s="41">
        <v>71</v>
      </c>
      <c r="I22" s="39">
        <f t="shared" si="4"/>
        <v>29.460580912863072</v>
      </c>
      <c r="L22" s="94">
        <v>19</v>
      </c>
      <c r="M22" s="168" t="s">
        <v>81</v>
      </c>
      <c r="N22" s="168"/>
      <c r="O22" s="168"/>
      <c r="P22" s="168"/>
      <c r="Q22" s="168"/>
      <c r="R22" s="95">
        <v>15</v>
      </c>
      <c r="S22" s="168" t="s">
        <v>82</v>
      </c>
      <c r="T22" s="168"/>
      <c r="U22" s="168"/>
      <c r="V22" s="168"/>
      <c r="W22" s="168"/>
      <c r="X22" s="168"/>
      <c r="Y22" s="96"/>
      <c r="Z22" s="169"/>
      <c r="AA22" s="169"/>
      <c r="AB22" s="169"/>
      <c r="AC22" s="169"/>
      <c r="AD22" s="170"/>
      <c r="AE22"/>
      <c r="AF22"/>
      <c r="AG22"/>
      <c r="AH22"/>
    </row>
    <row r="23" spans="1:34" ht="15" customHeight="1">
      <c r="A23" s="34" t="s">
        <v>34</v>
      </c>
      <c r="B23" s="20">
        <v>381</v>
      </c>
      <c r="C23" s="10">
        <f t="shared" si="3"/>
        <v>0.88431900473493652</v>
      </c>
      <c r="F23" s="19"/>
      <c r="G23" s="42" t="s">
        <v>34</v>
      </c>
      <c r="H23" s="36">
        <v>7</v>
      </c>
      <c r="I23" s="10">
        <f t="shared" si="4"/>
        <v>2.904564315352697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" customHeight="1" thickBot="1">
      <c r="A24" s="34" t="s">
        <v>35</v>
      </c>
      <c r="B24" s="43">
        <v>310</v>
      </c>
      <c r="C24" s="44">
        <f t="shared" si="3"/>
        <v>0.71952464952186423</v>
      </c>
      <c r="F24" s="19"/>
      <c r="G24" s="8" t="s">
        <v>35</v>
      </c>
      <c r="H24" s="45">
        <v>59</v>
      </c>
      <c r="I24" s="39">
        <f t="shared" si="4"/>
        <v>24.481327800829874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" customHeight="1" thickBot="1">
      <c r="A25" s="83" t="s">
        <v>11</v>
      </c>
      <c r="B25" s="66">
        <f>SUM(B19:B24)</f>
        <v>6931</v>
      </c>
      <c r="C25" s="70">
        <f t="shared" si="3"/>
        <v>16.087178534954973</v>
      </c>
      <c r="F25" s="19"/>
      <c r="G25" s="83" t="s">
        <v>11</v>
      </c>
      <c r="H25" s="73">
        <f>SUM(H19:H24)</f>
        <v>241</v>
      </c>
      <c r="I25" s="70">
        <f>H25/$H$26*100</f>
        <v>38.072669826224335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" customHeight="1" thickBot="1">
      <c r="A26" s="46"/>
      <c r="B26" s="16"/>
      <c r="C26" s="16"/>
      <c r="D26" s="23"/>
      <c r="E26" s="23"/>
      <c r="F26" s="19"/>
      <c r="G26" s="68" t="s">
        <v>15</v>
      </c>
      <c r="H26" s="77">
        <f>H16+H25</f>
        <v>633</v>
      </c>
      <c r="I26" s="78">
        <f>(H26/$H$26)*100</f>
        <v>100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" customHeight="1" thickBot="1">
      <c r="A27" s="73" t="s">
        <v>12</v>
      </c>
      <c r="B27" s="66" t="s">
        <v>0</v>
      </c>
      <c r="C27" s="70" t="s">
        <v>1</v>
      </c>
      <c r="F27" s="1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" customHeight="1" thickBot="1">
      <c r="A28" s="37" t="s">
        <v>24</v>
      </c>
      <c r="B28" s="60">
        <v>2792</v>
      </c>
      <c r="C28" s="7">
        <f>B28/$B$39*100</f>
        <v>6.4803639402098225</v>
      </c>
      <c r="F28" s="23"/>
      <c r="G28" s="65" t="s">
        <v>28</v>
      </c>
      <c r="H28" s="76"/>
      <c r="I28" s="76"/>
      <c r="K28" s="2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97"/>
      <c r="AH28"/>
    </row>
    <row r="29" spans="1:34" ht="15" customHeight="1" thickBot="1">
      <c r="A29" s="34" t="s">
        <v>36</v>
      </c>
      <c r="B29" s="20">
        <v>527</v>
      </c>
      <c r="C29" s="10">
        <f>B29/$B$39*100</f>
        <v>1.2231919041871693</v>
      </c>
      <c r="F29" s="19"/>
      <c r="G29" s="66" t="s">
        <v>20</v>
      </c>
      <c r="H29" s="66" t="s">
        <v>0</v>
      </c>
      <c r="I29" s="70" t="s">
        <v>1</v>
      </c>
      <c r="K29" s="2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" customHeight="1">
      <c r="A30" s="47" t="s">
        <v>38</v>
      </c>
      <c r="B30" s="20">
        <v>127</v>
      </c>
      <c r="C30" s="7">
        <f>B30/$B$39*100</f>
        <v>0.29477300157831215</v>
      </c>
      <c r="F30" s="19"/>
      <c r="G30" s="48" t="s">
        <v>10</v>
      </c>
      <c r="H30" s="49">
        <v>16</v>
      </c>
      <c r="I30" s="7">
        <f>[1]Plan1!D2</f>
        <v>0</v>
      </c>
      <c r="K30" s="27"/>
      <c r="L30" s="25"/>
    </row>
    <row r="31" spans="1:34" ht="15" customHeight="1" thickBot="1">
      <c r="A31" s="50" t="s">
        <v>13</v>
      </c>
      <c r="B31" s="51">
        <v>5361</v>
      </c>
      <c r="C31" s="44">
        <f>B31/$B$39*100</f>
        <v>12.443134342215208</v>
      </c>
      <c r="F31" s="19"/>
      <c r="G31" s="8" t="s">
        <v>23</v>
      </c>
      <c r="H31" s="52">
        <v>125</v>
      </c>
      <c r="I31" s="10">
        <f>H31/$H$36*100</f>
        <v>25.720164609053498</v>
      </c>
      <c r="K31" s="27"/>
      <c r="L31" s="25"/>
    </row>
    <row r="32" spans="1:34" ht="15" customHeight="1" thickBot="1">
      <c r="A32" s="84" t="s">
        <v>14</v>
      </c>
      <c r="B32" s="85">
        <f>SUM(B28:B31)</f>
        <v>8807</v>
      </c>
      <c r="C32" s="70">
        <f>B32/$B$39*100</f>
        <v>20.441463188190511</v>
      </c>
      <c r="F32" s="19"/>
      <c r="G32" s="8" t="s">
        <v>22</v>
      </c>
      <c r="H32" s="52">
        <v>32</v>
      </c>
      <c r="I32" s="10">
        <f>H32/$H$36*100</f>
        <v>6.5843621399176957</v>
      </c>
      <c r="K32" s="27"/>
      <c r="L32" s="27"/>
    </row>
    <row r="33" spans="1:12" ht="15" customHeight="1" thickBot="1">
      <c r="A33" s="24"/>
      <c r="B33" s="25"/>
      <c r="C33" s="25"/>
      <c r="D33" s="19"/>
      <c r="E33" s="19"/>
      <c r="F33" s="19"/>
      <c r="G33" s="8" t="s">
        <v>29</v>
      </c>
      <c r="H33" s="53">
        <v>198</v>
      </c>
      <c r="I33" s="10">
        <f>H33/$H$36*100</f>
        <v>40.74074074074074</v>
      </c>
      <c r="K33" s="27"/>
      <c r="L33" s="25"/>
    </row>
    <row r="34" spans="1:12" ht="15" customHeight="1" thickBot="1">
      <c r="A34" s="86" t="s">
        <v>53</v>
      </c>
      <c r="B34" s="66" t="s">
        <v>0</v>
      </c>
      <c r="C34" s="70" t="s">
        <v>1</v>
      </c>
      <c r="D34" s="70" t="s">
        <v>84</v>
      </c>
      <c r="F34" s="23"/>
      <c r="G34" s="47" t="s">
        <v>27</v>
      </c>
      <c r="H34" s="54">
        <v>11</v>
      </c>
      <c r="I34" s="10">
        <f>H34/$H$36*100</f>
        <v>2.263374485596708</v>
      </c>
      <c r="K34" s="27"/>
      <c r="L34" s="27"/>
    </row>
    <row r="35" spans="1:12" ht="15" customHeight="1" thickBot="1">
      <c r="A35" s="37" t="s">
        <v>49</v>
      </c>
      <c r="B35" s="60">
        <v>6509</v>
      </c>
      <c r="C35" s="7">
        <f>B35/$B$39*100</f>
        <v>15.107696592702627</v>
      </c>
      <c r="D35" s="7">
        <f>(B35/$B$38)*100</f>
        <v>94.580063934902654</v>
      </c>
      <c r="E35" s="26"/>
      <c r="F35" s="19"/>
      <c r="G35" s="55" t="s">
        <v>13</v>
      </c>
      <c r="H35" s="14">
        <v>104</v>
      </c>
      <c r="I35" s="44">
        <f>H35/$H$36*100</f>
        <v>21.399176954732511</v>
      </c>
      <c r="K35" s="27"/>
      <c r="L35" s="27"/>
    </row>
    <row r="36" spans="1:12" ht="15" customHeight="1" thickBot="1">
      <c r="A36" s="47" t="s">
        <v>51</v>
      </c>
      <c r="B36" s="54">
        <v>360</v>
      </c>
      <c r="C36" s="100">
        <f>B36/$B$39*100</f>
        <v>0.83557701234797144</v>
      </c>
      <c r="D36" s="101">
        <f>B36/$B$38*100</f>
        <v>5.2310374891020048</v>
      </c>
      <c r="E36" s="26"/>
      <c r="F36" s="19"/>
      <c r="G36" s="68" t="s">
        <v>0</v>
      </c>
      <c r="H36" s="77">
        <f>SUM(H30:H35)</f>
        <v>486</v>
      </c>
      <c r="I36" s="78">
        <f>[1]Plan1!C8/[1]Plan1!$C$8*100</f>
        <v>100</v>
      </c>
      <c r="K36" s="27"/>
      <c r="L36" s="27"/>
    </row>
    <row r="37" spans="1:12" ht="15" customHeight="1" thickBot="1">
      <c r="A37" s="50" t="s">
        <v>50</v>
      </c>
      <c r="B37" s="51">
        <v>13</v>
      </c>
      <c r="C37" s="44">
        <f>B37/$B$39*100</f>
        <v>3.0173614334787859E-2</v>
      </c>
      <c r="D37" s="44">
        <f>B37/$B$38*100</f>
        <v>0.1888985759953502</v>
      </c>
      <c r="E37" s="26"/>
      <c r="F37" s="19"/>
      <c r="G37" s="56"/>
      <c r="H37" s="16"/>
      <c r="I37" s="16"/>
      <c r="K37" s="27"/>
      <c r="L37" s="27"/>
    </row>
    <row r="38" spans="1:12" ht="15" customHeight="1" thickBot="1">
      <c r="A38" s="84" t="s">
        <v>48</v>
      </c>
      <c r="B38" s="66">
        <f>SUM(B35:B37)</f>
        <v>6882</v>
      </c>
      <c r="C38" s="70">
        <f>B38/$B$39*100</f>
        <v>15.973447219385386</v>
      </c>
      <c r="D38" s="70">
        <f>(B38/$B$38)*100</f>
        <v>100</v>
      </c>
      <c r="F38" s="23"/>
      <c r="G38" s="86" t="s">
        <v>21</v>
      </c>
      <c r="H38" s="66" t="s">
        <v>0</v>
      </c>
      <c r="I38" s="75" t="s">
        <v>1</v>
      </c>
      <c r="K38" s="27"/>
      <c r="L38" s="27"/>
    </row>
    <row r="39" spans="1:12" ht="15" customHeight="1" thickBot="1">
      <c r="A39" s="67" t="s">
        <v>15</v>
      </c>
      <c r="B39" s="65">
        <f>B16+B25+B32+B38</f>
        <v>43084</v>
      </c>
      <c r="C39" s="78">
        <f>B39/$B$39*100</f>
        <v>100</v>
      </c>
      <c r="F39" s="26"/>
      <c r="G39" s="59" t="s">
        <v>18</v>
      </c>
      <c r="H39" s="60">
        <v>423</v>
      </c>
      <c r="I39" s="32">
        <f>H39/$H$42*100</f>
        <v>87.037037037037038</v>
      </c>
      <c r="L39" s="27"/>
    </row>
    <row r="40" spans="1:12" ht="15" customHeight="1" thickBot="1">
      <c r="F40" s="26"/>
      <c r="G40" s="37" t="s">
        <v>17</v>
      </c>
      <c r="H40" s="20">
        <v>63</v>
      </c>
      <c r="I40" s="10">
        <f>H40/$H$42*100</f>
        <v>12.962962962962962</v>
      </c>
      <c r="L40" s="27"/>
    </row>
    <row r="41" spans="1:12" ht="15" customHeight="1" thickBot="1">
      <c r="A41" s="73" t="s">
        <v>16</v>
      </c>
      <c r="B41" s="72" t="s">
        <v>0</v>
      </c>
      <c r="C41" s="74" t="s">
        <v>1</v>
      </c>
      <c r="F41" s="19"/>
      <c r="G41" s="63" t="s">
        <v>83</v>
      </c>
      <c r="H41" s="21">
        <v>0</v>
      </c>
      <c r="I41" s="39">
        <f>H41/$H$42*100</f>
        <v>0</v>
      </c>
      <c r="K41" s="27"/>
      <c r="L41" s="27"/>
    </row>
    <row r="42" spans="1:12" ht="15" customHeight="1" thickBot="1">
      <c r="A42" s="24" t="s">
        <v>17</v>
      </c>
      <c r="B42" s="57">
        <v>897</v>
      </c>
      <c r="C42" s="58">
        <f t="shared" ref="C42:C48" si="5">B42/$B$48*100</f>
        <v>2.0819793891003622</v>
      </c>
      <c r="F42" s="19"/>
      <c r="G42" s="69" t="s">
        <v>0</v>
      </c>
      <c r="H42" s="80">
        <f>SUM(H39:H41)</f>
        <v>486</v>
      </c>
      <c r="I42" s="78">
        <f>H42/$H$42*100</f>
        <v>100</v>
      </c>
      <c r="K42" s="27"/>
      <c r="L42" s="27"/>
    </row>
    <row r="43" spans="1:12" ht="15" customHeight="1">
      <c r="A43" s="34" t="s">
        <v>26</v>
      </c>
      <c r="B43" s="54">
        <v>21493</v>
      </c>
      <c r="C43" s="18">
        <f t="shared" si="5"/>
        <v>49.886268684430412</v>
      </c>
      <c r="F43" s="19"/>
      <c r="K43" s="27"/>
      <c r="L43" s="27"/>
    </row>
    <row r="44" spans="1:12" ht="15" customHeight="1">
      <c r="A44" s="30" t="s">
        <v>45</v>
      </c>
      <c r="B44" s="60">
        <v>1413</v>
      </c>
      <c r="C44" s="61">
        <f t="shared" si="5"/>
        <v>3.2796397734657874</v>
      </c>
      <c r="F44" s="19"/>
      <c r="K44" s="27"/>
      <c r="L44" s="27"/>
    </row>
    <row r="45" spans="1:12" ht="15" customHeight="1">
      <c r="A45" s="62" t="s">
        <v>19</v>
      </c>
      <c r="B45" s="43">
        <v>9607</v>
      </c>
      <c r="C45" s="61">
        <f t="shared" si="5"/>
        <v>22.298300993408226</v>
      </c>
      <c r="F45" s="19"/>
      <c r="G45" s="126" t="s">
        <v>85</v>
      </c>
      <c r="H45" s="126"/>
      <c r="I45" s="126"/>
      <c r="J45" s="126"/>
      <c r="K45" s="126"/>
      <c r="L45" s="27"/>
    </row>
    <row r="46" spans="1:12" ht="15" customHeight="1">
      <c r="A46" s="47" t="s">
        <v>46</v>
      </c>
      <c r="B46" s="20">
        <v>2792</v>
      </c>
      <c r="C46" s="61">
        <f t="shared" si="5"/>
        <v>6.4803639402098225</v>
      </c>
      <c r="F46" s="19"/>
      <c r="G46" s="126"/>
      <c r="H46" s="126"/>
      <c r="I46" s="126"/>
      <c r="J46" s="126"/>
      <c r="K46" s="126"/>
      <c r="L46" s="27"/>
    </row>
    <row r="47" spans="1:12" ht="15" customHeight="1" thickBot="1">
      <c r="A47" s="50" t="s">
        <v>52</v>
      </c>
      <c r="B47" s="51">
        <v>6882</v>
      </c>
      <c r="C47" s="13">
        <f t="shared" si="5"/>
        <v>15.973447219385386</v>
      </c>
      <c r="F47" s="27"/>
      <c r="G47" s="126"/>
      <c r="H47" s="126"/>
      <c r="I47" s="126"/>
      <c r="J47" s="126"/>
      <c r="K47" s="126"/>
      <c r="L47" s="27"/>
    </row>
    <row r="48" spans="1:12" ht="15" customHeight="1" thickBot="1">
      <c r="A48" s="69" t="s">
        <v>0</v>
      </c>
      <c r="B48" s="65">
        <f>SUM(B42:B47)</f>
        <v>43084</v>
      </c>
      <c r="C48" s="79">
        <f t="shared" si="5"/>
        <v>100</v>
      </c>
      <c r="F48" s="27"/>
      <c r="L48" s="27"/>
    </row>
    <row r="49" spans="1:11" ht="15" customHeight="1">
      <c r="A49" s="8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 customHeight="1">
      <c r="A50" s="4"/>
      <c r="B50" s="16"/>
      <c r="C50" s="16"/>
      <c r="D50" s="23"/>
      <c r="E50" s="23"/>
      <c r="F50" s="27"/>
      <c r="G50" s="27"/>
      <c r="H50" s="27"/>
      <c r="I50" s="27"/>
      <c r="J50" s="27"/>
      <c r="K50" s="2"/>
    </row>
    <row r="51" spans="1:11" ht="15" customHeight="1">
      <c r="A51" s="27"/>
      <c r="B51" s="25"/>
      <c r="C51" s="25"/>
      <c r="D51" s="19"/>
      <c r="E51" s="19"/>
      <c r="F51" s="27"/>
      <c r="G51" s="27"/>
      <c r="H51" s="27"/>
      <c r="I51" s="27"/>
      <c r="J51" s="27"/>
      <c r="K51" s="27"/>
    </row>
    <row r="52" spans="1:11" ht="15" customHeight="1">
      <c r="D52" s="19"/>
      <c r="E52" s="19"/>
      <c r="F52" s="27"/>
      <c r="G52" s="27"/>
      <c r="H52" s="27"/>
      <c r="I52" s="27"/>
      <c r="J52" s="27"/>
      <c r="K52" s="27"/>
    </row>
    <row r="53" spans="1:11" ht="15" customHeight="1">
      <c r="D53" s="19"/>
      <c r="E53" s="19"/>
      <c r="F53" s="27"/>
      <c r="G53" s="27"/>
      <c r="H53" s="27"/>
      <c r="I53" s="27"/>
      <c r="J53" s="27"/>
      <c r="K53" s="27"/>
    </row>
    <row r="54" spans="1:11" ht="15" customHeight="1">
      <c r="D54" s="19"/>
      <c r="E54" s="19"/>
      <c r="F54" s="27"/>
      <c r="G54" s="27"/>
      <c r="H54" s="27"/>
      <c r="I54" s="27"/>
      <c r="J54" s="27"/>
      <c r="K54" s="27"/>
    </row>
    <row r="55" spans="1:11" ht="15" customHeight="1">
      <c r="D55" s="23"/>
      <c r="E55" s="23"/>
      <c r="F55" s="27"/>
      <c r="G55" s="27"/>
      <c r="H55" s="27"/>
      <c r="I55" s="27"/>
      <c r="J55" s="27"/>
      <c r="K55" s="27"/>
    </row>
    <row r="56" spans="1:11" ht="15" customHeight="1">
      <c r="D56" s="27"/>
      <c r="E56" s="27"/>
    </row>
    <row r="57" spans="1:11" ht="15" customHeight="1">
      <c r="D57" s="23"/>
      <c r="E57" s="23"/>
    </row>
    <row r="58" spans="1:11" ht="15" customHeight="1">
      <c r="D58" s="19"/>
      <c r="E58" s="19"/>
    </row>
    <row r="59" spans="1:11" ht="15" customHeight="1">
      <c r="D59" s="19"/>
      <c r="E59" s="19"/>
    </row>
    <row r="60" spans="1:11" ht="15" customHeight="1">
      <c r="D60" s="19"/>
      <c r="E60" s="19"/>
    </row>
    <row r="61" spans="1:11" ht="15" customHeight="1">
      <c r="D61" s="23"/>
      <c r="E61" s="23"/>
    </row>
  </sheetData>
  <mergeCells count="50">
    <mergeCell ref="M17:Q17"/>
    <mergeCell ref="S17:X17"/>
    <mergeCell ref="Z17:AD17"/>
    <mergeCell ref="M18:Q18"/>
    <mergeCell ref="S18:X18"/>
    <mergeCell ref="Z18:AD18"/>
    <mergeCell ref="M22:Q22"/>
    <mergeCell ref="S22:X22"/>
    <mergeCell ref="Z22:AD22"/>
    <mergeCell ref="M19:Q19"/>
    <mergeCell ref="S19:X19"/>
    <mergeCell ref="Z19:AD19"/>
    <mergeCell ref="M20:Q20"/>
    <mergeCell ref="S20:X20"/>
    <mergeCell ref="Z20:AD20"/>
    <mergeCell ref="M21:Q21"/>
    <mergeCell ref="S21:X21"/>
    <mergeCell ref="Z21:AD21"/>
    <mergeCell ref="Y11:Z11"/>
    <mergeCell ref="A2:K2"/>
    <mergeCell ref="S16:X16"/>
    <mergeCell ref="Z16:AD16"/>
    <mergeCell ref="R12:T12"/>
    <mergeCell ref="Y12:Z12"/>
    <mergeCell ref="L14:Q14"/>
    <mergeCell ref="R14:X14"/>
    <mergeCell ref="Y14:AD14"/>
    <mergeCell ref="N4:AD4"/>
    <mergeCell ref="N7:AD7"/>
    <mergeCell ref="N10:AD10"/>
    <mergeCell ref="M15:Q15"/>
    <mergeCell ref="S15:X15"/>
    <mergeCell ref="Z15:AD15"/>
    <mergeCell ref="M16:Q16"/>
    <mergeCell ref="A1:K1"/>
    <mergeCell ref="A3:K3"/>
    <mergeCell ref="G45:K47"/>
    <mergeCell ref="L1:AD2"/>
    <mergeCell ref="L4:M12"/>
    <mergeCell ref="P5:Q5"/>
    <mergeCell ref="R5:T5"/>
    <mergeCell ref="Y5:Z5"/>
    <mergeCell ref="P6:Q6"/>
    <mergeCell ref="R6:T6"/>
    <mergeCell ref="Y6:Z6"/>
    <mergeCell ref="R8:S8"/>
    <mergeCell ref="Y8:Z8"/>
    <mergeCell ref="R9:S9"/>
    <mergeCell ref="Y9:Z9"/>
    <mergeCell ref="R11:T11"/>
  </mergeCells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 </cp:lastModifiedBy>
  <cp:lastPrinted>2012-06-06T16:25:55Z</cp:lastPrinted>
  <dcterms:created xsi:type="dcterms:W3CDTF">2003-06-25T14:38:39Z</dcterms:created>
  <dcterms:modified xsi:type="dcterms:W3CDTF">2013-01-10T11:58:42Z</dcterms:modified>
</cp:coreProperties>
</file>