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W:\Matriz de risco\Previdencia\Anbima\Arquivos divulgados\"/>
    </mc:Choice>
  </mc:AlternateContent>
  <bookViews>
    <workbookView xWindow="0" yWindow="0" windowWidth="28800" windowHeight="12435"/>
  </bookViews>
  <sheets>
    <sheet name="Pesquisa" sheetId="22" r:id="rId1"/>
    <sheet name="Anuidades" sheetId="23" r:id="rId2"/>
    <sheet name="Mult_cl1" sheetId="6" r:id="rId3"/>
    <sheet name="Mult_cl2" sheetId="5" r:id="rId4"/>
    <sheet name="Mult_cl3" sheetId="4" r:id="rId5"/>
    <sheet name="Mult_cl4" sheetId="1" r:id="rId6"/>
    <sheet name="RF_cl1" sheetId="8" r:id="rId7"/>
    <sheet name="RF_cl2" sheetId="9" r:id="rId8"/>
    <sheet name="RF_cl3" sheetId="10" r:id="rId9"/>
    <sheet name="RF_cl4" sheetId="11" r:id="rId10"/>
    <sheet name="Data_cl1" sheetId="12" r:id="rId11"/>
    <sheet name="Data_cl2" sheetId="13" r:id="rId12"/>
    <sheet name="Data_cl3" sheetId="14" r:id="rId13"/>
    <sheet name="Balan15_cl1" sheetId="19" r:id="rId14"/>
    <sheet name="Balan15_cl2" sheetId="20" r:id="rId15"/>
    <sheet name="Balan1530_cl1" sheetId="17" r:id="rId16"/>
    <sheet name="Balan1530_cl2" sheetId="18" r:id="rId17"/>
    <sheet name="Balan30_cl1" sheetId="15" r:id="rId18"/>
    <sheet name="Balan30_cl2" sheetId="16" r:id="rId19"/>
  </sheets>
  <definedNames>
    <definedName name="_xlnm._FilterDatabase" localSheetId="1" hidden="1">Anuidades!$B$3:$C$148</definedName>
    <definedName name="_xlnm._FilterDatabase" localSheetId="13" hidden="1">Balan15_cl1!$B$6:$J$48</definedName>
    <definedName name="_xlnm._FilterDatabase" localSheetId="14" hidden="1">Balan15_cl2!$B$6:$J$14</definedName>
    <definedName name="_xlnm._FilterDatabase" localSheetId="15" hidden="1">Balan1530_cl1!$B$6:$J$7</definedName>
    <definedName name="_xlnm._FilterDatabase" localSheetId="16" hidden="1">Balan1530_cl2!$B$6:$J$71</definedName>
    <definedName name="_xlnm._FilterDatabase" localSheetId="17" hidden="1">Balan30_cl1!$B$6:$J$54</definedName>
    <definedName name="_xlnm._FilterDatabase" localSheetId="18" hidden="1">Balan30_cl2!$B$6:$J$45</definedName>
    <definedName name="_xlnm._FilterDatabase" localSheetId="10" hidden="1">Data_cl1!$B$6:$I$16</definedName>
    <definedName name="_xlnm._FilterDatabase" localSheetId="11" hidden="1">Data_cl2!$B$6:$I$20</definedName>
    <definedName name="_xlnm._FilterDatabase" localSheetId="12" hidden="1">Data_cl3!$B$6:$I$25</definedName>
    <definedName name="_xlnm._FilterDatabase" localSheetId="2" hidden="1">Mult_cl1!$B$6:$J$12</definedName>
    <definedName name="_xlnm._FilterDatabase" localSheetId="3" hidden="1">Mult_cl2!$B$6:$J$102</definedName>
    <definedName name="_xlnm._FilterDatabase" localSheetId="4" hidden="1">Mult_cl3!$B$6:$J$284</definedName>
    <definedName name="_xlnm._FilterDatabase" localSheetId="5" hidden="1">Mult_cl4!$B$6:$J$325</definedName>
    <definedName name="_xlnm._FilterDatabase" localSheetId="0" hidden="1">Pesquisa!$B$6:$F$1413</definedName>
    <definedName name="_xlnm._FilterDatabase" localSheetId="6" hidden="1">RF_cl1!$B$6:$H$84</definedName>
    <definedName name="_xlnm._FilterDatabase" localSheetId="7" hidden="1">RF_cl2!$B$6:$H$305</definedName>
    <definedName name="_xlnm._FilterDatabase" localSheetId="8" hidden="1">RF_cl3!$B$6:$H$54</definedName>
    <definedName name="_xlnm._FilterDatabase" localSheetId="9" hidden="1">RF_cl4!$B$6:$H$43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3" l="1"/>
  <c r="E59" i="10" l="1"/>
  <c r="E310" i="9"/>
  <c r="F1413" i="22"/>
  <c r="F1412" i="22"/>
  <c r="F1411" i="22"/>
  <c r="F1410" i="22"/>
  <c r="F1409" i="22"/>
  <c r="F1408" i="22"/>
  <c r="F1407" i="22"/>
  <c r="F1406" i="22"/>
  <c r="F1405" i="22"/>
  <c r="F1404" i="22"/>
  <c r="F1403" i="22"/>
  <c r="F1402" i="22"/>
  <c r="F1401" i="22"/>
  <c r="F1400" i="22"/>
  <c r="F1399" i="22"/>
  <c r="F1398" i="22"/>
  <c r="F1397" i="22"/>
  <c r="F1396" i="22"/>
  <c r="F1395" i="22"/>
  <c r="F1394" i="22"/>
  <c r="F1393" i="22"/>
  <c r="F1392" i="22"/>
  <c r="F1391" i="22"/>
  <c r="F1390" i="22"/>
  <c r="F1389" i="22"/>
  <c r="F1388" i="22"/>
  <c r="F1387" i="22"/>
  <c r="F1386" i="22"/>
  <c r="F1385" i="22"/>
  <c r="F1384" i="22"/>
  <c r="F1383" i="22"/>
  <c r="F1382" i="22"/>
  <c r="F1381" i="22"/>
  <c r="F1380" i="22"/>
  <c r="F1379" i="22"/>
  <c r="F1378" i="22"/>
  <c r="F1377" i="22"/>
  <c r="F1376" i="22"/>
  <c r="F1375" i="22"/>
  <c r="F1374" i="22"/>
  <c r="F1373" i="22"/>
  <c r="F1372" i="22"/>
  <c r="F1371" i="22"/>
  <c r="F1370" i="22"/>
  <c r="F1369" i="22"/>
  <c r="F1368" i="22"/>
  <c r="F1367" i="22"/>
  <c r="F1366" i="22"/>
  <c r="F1365" i="22"/>
  <c r="F1364" i="22"/>
  <c r="F1363" i="22"/>
  <c r="F1362" i="22"/>
  <c r="F1361" i="22"/>
  <c r="F1360" i="22"/>
  <c r="F1359" i="22"/>
  <c r="F1358" i="22"/>
  <c r="F1357" i="22"/>
  <c r="F1356" i="22"/>
  <c r="F1355" i="22"/>
  <c r="F1354" i="22"/>
  <c r="F1353" i="22"/>
  <c r="F1352" i="22"/>
  <c r="F1351" i="22"/>
  <c r="F1350" i="22"/>
  <c r="F1349" i="22"/>
  <c r="F1348" i="22"/>
  <c r="F1347" i="22"/>
  <c r="F1346" i="22"/>
  <c r="F1345" i="22"/>
  <c r="F1344" i="22"/>
  <c r="F1343" i="22"/>
  <c r="F1342" i="22"/>
  <c r="F1341" i="22"/>
  <c r="F1340" i="22"/>
  <c r="F1339" i="22"/>
  <c r="F1338" i="22"/>
  <c r="F1337" i="22"/>
  <c r="F1336" i="22"/>
  <c r="F1335" i="22"/>
  <c r="F1334" i="22"/>
  <c r="F1333" i="22"/>
  <c r="F1332" i="22"/>
  <c r="F1331" i="22"/>
  <c r="F1330" i="22"/>
  <c r="F1329" i="22"/>
  <c r="F1328" i="22"/>
  <c r="F1327" i="22"/>
  <c r="F1326" i="22"/>
  <c r="F1325" i="22"/>
  <c r="F1324" i="22"/>
  <c r="F1323" i="22"/>
  <c r="F1322" i="22"/>
  <c r="F1321" i="22"/>
  <c r="F1320" i="22"/>
  <c r="F1319" i="22"/>
  <c r="F1318" i="22"/>
  <c r="F1317" i="22"/>
  <c r="F1316" i="22"/>
  <c r="F1315" i="22"/>
  <c r="F1314" i="22"/>
  <c r="F1313" i="22"/>
  <c r="F1312" i="22"/>
  <c r="F1311" i="22"/>
  <c r="F1310" i="22"/>
  <c r="F1309" i="22"/>
  <c r="F1308" i="22"/>
  <c r="F1307" i="22"/>
  <c r="F1306" i="22"/>
  <c r="F1305" i="22"/>
  <c r="F1304" i="22"/>
  <c r="F1303" i="22"/>
  <c r="F1302" i="22"/>
  <c r="F1301" i="22"/>
  <c r="F1300" i="22"/>
  <c r="F1299" i="22"/>
  <c r="F1298" i="22"/>
  <c r="F1297" i="22"/>
  <c r="F1296" i="22"/>
  <c r="F1295" i="22"/>
  <c r="F1294" i="22"/>
  <c r="F1293" i="22"/>
  <c r="F1292" i="22"/>
  <c r="F1291" i="22"/>
  <c r="F1290" i="22"/>
  <c r="F1289" i="22"/>
  <c r="F1288" i="22"/>
  <c r="F1287" i="22"/>
  <c r="F1286" i="22"/>
  <c r="F1285" i="22"/>
  <c r="F1284" i="22"/>
  <c r="F1283" i="22"/>
  <c r="F1282" i="22"/>
  <c r="F1281" i="22"/>
  <c r="F1280" i="22"/>
  <c r="F1279" i="22"/>
  <c r="F1278" i="22"/>
  <c r="F1277" i="22"/>
  <c r="F1276" i="22"/>
  <c r="F1275" i="22"/>
  <c r="F1274" i="22"/>
  <c r="F1273" i="22"/>
  <c r="F1272" i="22"/>
  <c r="F1271" i="22"/>
  <c r="F1270" i="22"/>
  <c r="F1269" i="22"/>
  <c r="F1268" i="22"/>
  <c r="F1267" i="22"/>
  <c r="F1266" i="22"/>
  <c r="F1265" i="22"/>
  <c r="F1264" i="22"/>
  <c r="F1263" i="22"/>
  <c r="F1262" i="22"/>
  <c r="F1261" i="22"/>
  <c r="F1260" i="22"/>
  <c r="F1259" i="22"/>
  <c r="F1258" i="22"/>
  <c r="F1257" i="22"/>
  <c r="F1256" i="22"/>
  <c r="F1255" i="22"/>
  <c r="F1254" i="22"/>
  <c r="F1253" i="22"/>
  <c r="F1252" i="22"/>
  <c r="F1251" i="22"/>
  <c r="F1250" i="22"/>
  <c r="F1249" i="22"/>
  <c r="F1248" i="22"/>
  <c r="F1247" i="22"/>
  <c r="F1246" i="22"/>
  <c r="F1245" i="22"/>
  <c r="F1244" i="22"/>
  <c r="F1243" i="22"/>
  <c r="F1242" i="22"/>
  <c r="F1241" i="22"/>
  <c r="F1240" i="22"/>
  <c r="F1239" i="22"/>
  <c r="F1238" i="22"/>
  <c r="F1237" i="22"/>
  <c r="F1236" i="22"/>
  <c r="F1235" i="22"/>
  <c r="F1234" i="22"/>
  <c r="F1233" i="22"/>
  <c r="F1232" i="22"/>
  <c r="F1231" i="22"/>
  <c r="F1230" i="22"/>
  <c r="F1229" i="22"/>
  <c r="F1228" i="22"/>
  <c r="F1227" i="22"/>
  <c r="F1226" i="22"/>
  <c r="F1225" i="22"/>
  <c r="F1224" i="22"/>
  <c r="F1223" i="22"/>
  <c r="F1222" i="22"/>
  <c r="F1221" i="22"/>
  <c r="F1220" i="22"/>
  <c r="F1219" i="22"/>
  <c r="F1218" i="22"/>
  <c r="F1217" i="22"/>
  <c r="F1216" i="22"/>
  <c r="F1215" i="22"/>
  <c r="F1214" i="22"/>
  <c r="F1213" i="22"/>
  <c r="F1212" i="22"/>
  <c r="F1211" i="22"/>
  <c r="F1210" i="22"/>
  <c r="F1209" i="22"/>
  <c r="F1208" i="22"/>
  <c r="F1207" i="22"/>
  <c r="F1206" i="22"/>
  <c r="F1205" i="22"/>
  <c r="F1204" i="22"/>
  <c r="F1203" i="22"/>
  <c r="F1202" i="22"/>
  <c r="F1201" i="22"/>
  <c r="F1200" i="22"/>
  <c r="F1199" i="22"/>
  <c r="F1198" i="22"/>
  <c r="F1197" i="22"/>
  <c r="F1196" i="22"/>
  <c r="F1195" i="22"/>
  <c r="F1194" i="22"/>
  <c r="F1193" i="22"/>
  <c r="F1192" i="22"/>
  <c r="F1191" i="22"/>
  <c r="F1190" i="22"/>
  <c r="F1189" i="22"/>
  <c r="F1188" i="22"/>
  <c r="F1187" i="22"/>
  <c r="F1186" i="22"/>
  <c r="F1185" i="22"/>
  <c r="F1184" i="22"/>
  <c r="F1183" i="22"/>
  <c r="F1182" i="22"/>
  <c r="F1181" i="22"/>
  <c r="F1180" i="22"/>
  <c r="F1179" i="22"/>
  <c r="F1178" i="22"/>
  <c r="F1177" i="22"/>
  <c r="F1176" i="22"/>
  <c r="F1175" i="22"/>
  <c r="F1174" i="22"/>
  <c r="F1173" i="22"/>
  <c r="F1172" i="22"/>
  <c r="F1171" i="22"/>
  <c r="F1170" i="22"/>
  <c r="F1169" i="22"/>
  <c r="F1168" i="22"/>
  <c r="F1167" i="22"/>
  <c r="F1166" i="22"/>
  <c r="F1165" i="22"/>
  <c r="F1164" i="22"/>
  <c r="F1163" i="22"/>
  <c r="F1162" i="22"/>
  <c r="F1161" i="22"/>
  <c r="F1160" i="22"/>
  <c r="F1159" i="22"/>
  <c r="F1158" i="22"/>
  <c r="F1157" i="22"/>
  <c r="F1156" i="22"/>
  <c r="F1155" i="22"/>
  <c r="F1154" i="22"/>
  <c r="F1153" i="22"/>
  <c r="F1152" i="22"/>
  <c r="F1151" i="22"/>
  <c r="F1150" i="22"/>
  <c r="F1149" i="22"/>
  <c r="F1148" i="22"/>
  <c r="F1147" i="22"/>
  <c r="F1146" i="22"/>
  <c r="F1145" i="22"/>
  <c r="F1144" i="22"/>
  <c r="F1143" i="22"/>
  <c r="F1142" i="22"/>
  <c r="F1141" i="22"/>
  <c r="F1140" i="22"/>
  <c r="F1139" i="22"/>
  <c r="F1138" i="22"/>
  <c r="F1137" i="22"/>
  <c r="F1136" i="22"/>
  <c r="F1135" i="22"/>
  <c r="F1134" i="22"/>
  <c r="F1133" i="22"/>
  <c r="F1132" i="22"/>
  <c r="F1131" i="22"/>
  <c r="F1130" i="22"/>
  <c r="F1129" i="22"/>
  <c r="F1128" i="22"/>
  <c r="F1127" i="22"/>
  <c r="F1126" i="22"/>
  <c r="F1125" i="22"/>
  <c r="F1124" i="22"/>
  <c r="F1123" i="22"/>
  <c r="F1122" i="22"/>
  <c r="F1121" i="22"/>
  <c r="F1120" i="22"/>
  <c r="F1119" i="22"/>
  <c r="F1118" i="22"/>
  <c r="F1117" i="22"/>
  <c r="F1116" i="22"/>
  <c r="F1115" i="22"/>
  <c r="F1114" i="22"/>
  <c r="F1113" i="22"/>
  <c r="F1112" i="22"/>
  <c r="F1111" i="22"/>
  <c r="F1110" i="22"/>
  <c r="F1109" i="22"/>
  <c r="F1108" i="22"/>
  <c r="F1107" i="22"/>
  <c r="F1106" i="22"/>
  <c r="F1105" i="22"/>
  <c r="F1104" i="22"/>
  <c r="F1103" i="22"/>
  <c r="F1102" i="22"/>
  <c r="F1101" i="22"/>
  <c r="F1100" i="22"/>
  <c r="F1099" i="22"/>
  <c r="F1098" i="22"/>
  <c r="F1097" i="22"/>
  <c r="F1096" i="22"/>
  <c r="F1095" i="22"/>
  <c r="F1094" i="22"/>
  <c r="F1093" i="22"/>
  <c r="F1092" i="22"/>
  <c r="F1091" i="22"/>
  <c r="F1090" i="22"/>
  <c r="F1089" i="22"/>
  <c r="F1088" i="22"/>
  <c r="F1087" i="22"/>
  <c r="F1086" i="22"/>
  <c r="F1085" i="22"/>
  <c r="F1084" i="22"/>
  <c r="F1083" i="22"/>
  <c r="F1082" i="22"/>
  <c r="F1081" i="22"/>
  <c r="F1080" i="22"/>
  <c r="F1079" i="22"/>
  <c r="F1078" i="22"/>
  <c r="F1077" i="22"/>
  <c r="F1076" i="22"/>
  <c r="F1075" i="22"/>
  <c r="F1074" i="22"/>
  <c r="F1073" i="22"/>
  <c r="F1072" i="22"/>
  <c r="F1071" i="22"/>
  <c r="F1070" i="22"/>
  <c r="F1069" i="22"/>
  <c r="F1068" i="22"/>
  <c r="F1067" i="22"/>
  <c r="F1066" i="22"/>
  <c r="F1065" i="22"/>
  <c r="F1064" i="22"/>
  <c r="F1063" i="22"/>
  <c r="F1062" i="22"/>
  <c r="F1061" i="22"/>
  <c r="F1060" i="22"/>
  <c r="F1059" i="22"/>
  <c r="F1058" i="22"/>
  <c r="F1057" i="22"/>
  <c r="F1056" i="22"/>
  <c r="F1055" i="22"/>
  <c r="F1054" i="22"/>
  <c r="F1053" i="22"/>
  <c r="F1052" i="22"/>
  <c r="F1051" i="22"/>
  <c r="F1050" i="22"/>
  <c r="F1049" i="22"/>
  <c r="F1048" i="22"/>
  <c r="F1047" i="22"/>
  <c r="F1046" i="22"/>
  <c r="F1045" i="22"/>
  <c r="F1044" i="22"/>
  <c r="F1043" i="22"/>
  <c r="F1042" i="22"/>
  <c r="F1041" i="22"/>
  <c r="F1040" i="22"/>
  <c r="F1039" i="22"/>
  <c r="F1038" i="22"/>
  <c r="F1037" i="22"/>
  <c r="F1036" i="22"/>
  <c r="F1035" i="22"/>
  <c r="F1034" i="22"/>
  <c r="F1033" i="22"/>
  <c r="F1032" i="22"/>
  <c r="F1031" i="22"/>
  <c r="F1030" i="22"/>
  <c r="F1029" i="22"/>
  <c r="F1028" i="22"/>
  <c r="F1027" i="22"/>
  <c r="F1026" i="22"/>
  <c r="F1025" i="22"/>
  <c r="F1024" i="22"/>
  <c r="F1023" i="22"/>
  <c r="F1022" i="22"/>
  <c r="F1021" i="22"/>
  <c r="F1020" i="22"/>
  <c r="F1019" i="22"/>
  <c r="F1018" i="22"/>
  <c r="F1017" i="22"/>
  <c r="F1016" i="22"/>
  <c r="F1015" i="22"/>
  <c r="F1014" i="22"/>
  <c r="F1013" i="22"/>
  <c r="F1012" i="22"/>
  <c r="F1011" i="22"/>
  <c r="F1010" i="22"/>
  <c r="F1009" i="22"/>
  <c r="F1008" i="22"/>
  <c r="F1007" i="22"/>
  <c r="F1006" i="22"/>
  <c r="F1005" i="22"/>
  <c r="F1004" i="22"/>
  <c r="F1003" i="22"/>
  <c r="F1002" i="22"/>
  <c r="F1001" i="22"/>
  <c r="F1000" i="22"/>
  <c r="F999" i="22"/>
  <c r="F998" i="22"/>
  <c r="F997" i="22"/>
  <c r="F996" i="22"/>
  <c r="F995" i="22"/>
  <c r="F994" i="22"/>
  <c r="F993" i="22"/>
  <c r="F992" i="22"/>
  <c r="F991" i="22"/>
  <c r="F990" i="22"/>
  <c r="F989" i="22"/>
  <c r="F988" i="22"/>
  <c r="F987" i="22"/>
  <c r="F986" i="22"/>
  <c r="F985" i="22"/>
  <c r="F984" i="22"/>
  <c r="F983" i="22"/>
  <c r="F982" i="22"/>
  <c r="F981" i="22"/>
  <c r="F980" i="22"/>
  <c r="F979" i="22"/>
  <c r="F978" i="22"/>
  <c r="F977" i="22"/>
  <c r="F976" i="22"/>
  <c r="F975" i="22"/>
  <c r="F974" i="22"/>
  <c r="F973" i="22"/>
  <c r="F972" i="22"/>
  <c r="F971" i="22"/>
  <c r="F970" i="22"/>
  <c r="F969" i="22"/>
  <c r="F968" i="22"/>
  <c r="F967" i="22"/>
  <c r="F966" i="22"/>
  <c r="F965" i="22"/>
  <c r="F964" i="22"/>
  <c r="F963" i="22"/>
  <c r="F962" i="22"/>
  <c r="F961" i="22"/>
  <c r="F960" i="22"/>
  <c r="F959" i="22"/>
  <c r="F958" i="22"/>
  <c r="F957" i="22"/>
  <c r="F956" i="22"/>
  <c r="F955" i="22"/>
  <c r="F954" i="22"/>
  <c r="F953" i="22"/>
  <c r="F952" i="22"/>
  <c r="F951" i="22"/>
  <c r="F950" i="22"/>
  <c r="F949" i="22"/>
  <c r="F948" i="22"/>
  <c r="F947" i="22"/>
  <c r="F946" i="22"/>
  <c r="F945" i="22"/>
  <c r="F944" i="22"/>
  <c r="F943" i="22"/>
  <c r="F942" i="22"/>
  <c r="F941" i="22"/>
  <c r="F940" i="22"/>
  <c r="F939" i="22"/>
  <c r="F938" i="22"/>
  <c r="F937" i="22"/>
  <c r="F936" i="22"/>
  <c r="F935" i="22"/>
  <c r="F934" i="22"/>
  <c r="F933" i="22"/>
  <c r="F932" i="22"/>
  <c r="F931" i="22"/>
  <c r="F930" i="22"/>
  <c r="F929" i="22"/>
  <c r="F928" i="22"/>
  <c r="F927" i="22"/>
  <c r="F926" i="22"/>
  <c r="F925" i="22"/>
  <c r="F924" i="22"/>
  <c r="F923" i="22"/>
  <c r="F922" i="22"/>
  <c r="F921" i="22"/>
  <c r="F920" i="22"/>
  <c r="F919" i="22"/>
  <c r="F918" i="22"/>
  <c r="F917" i="22"/>
  <c r="F916" i="22"/>
  <c r="F915" i="22"/>
  <c r="F914" i="22"/>
  <c r="F913" i="22"/>
  <c r="F912" i="22"/>
  <c r="F911" i="22"/>
  <c r="F910" i="22"/>
  <c r="F909" i="22"/>
  <c r="F908" i="22"/>
  <c r="F907" i="22"/>
  <c r="F906" i="22"/>
  <c r="F905" i="22"/>
  <c r="F904" i="22"/>
  <c r="F903" i="22"/>
  <c r="F902" i="22"/>
  <c r="F901" i="22"/>
  <c r="F900" i="22"/>
  <c r="F899" i="22"/>
  <c r="F898" i="22"/>
  <c r="F897" i="22"/>
  <c r="F896" i="22"/>
  <c r="F895" i="22"/>
  <c r="F894" i="22"/>
  <c r="F893" i="22"/>
  <c r="F892" i="22"/>
  <c r="F891" i="22"/>
  <c r="F890" i="22"/>
  <c r="F889" i="22"/>
  <c r="F888" i="22"/>
  <c r="F887" i="22"/>
  <c r="F886" i="22"/>
  <c r="F885" i="22"/>
  <c r="F884" i="22"/>
  <c r="F883" i="22"/>
  <c r="F882" i="22"/>
  <c r="F881" i="22"/>
  <c r="F880" i="22"/>
  <c r="F879" i="22"/>
  <c r="F878" i="22"/>
  <c r="F877" i="22"/>
  <c r="F876" i="22"/>
  <c r="F875" i="22"/>
  <c r="F874" i="22"/>
  <c r="F873" i="22"/>
  <c r="F872" i="22"/>
  <c r="F871" i="22"/>
  <c r="F870" i="22"/>
  <c r="F869" i="22"/>
  <c r="F868" i="22"/>
  <c r="F867" i="22"/>
  <c r="F866" i="22"/>
  <c r="F865" i="22"/>
  <c r="F864" i="22"/>
  <c r="F863" i="22"/>
  <c r="F862" i="22"/>
  <c r="F861" i="22"/>
  <c r="F860" i="22"/>
  <c r="F859" i="22"/>
  <c r="F858" i="22"/>
  <c r="F857" i="22"/>
  <c r="F856" i="22"/>
  <c r="F855" i="22"/>
  <c r="F854" i="22"/>
  <c r="F853" i="22"/>
  <c r="F852" i="22"/>
  <c r="F851" i="22"/>
  <c r="F850" i="22"/>
  <c r="F849" i="22"/>
  <c r="F848" i="22"/>
  <c r="F847" i="22"/>
  <c r="F846" i="22"/>
  <c r="F845" i="22"/>
  <c r="F844" i="22"/>
  <c r="F843" i="22"/>
  <c r="F842" i="22"/>
  <c r="F841" i="22"/>
  <c r="F840" i="22"/>
  <c r="F839" i="22"/>
  <c r="F838" i="22"/>
  <c r="F837" i="22"/>
  <c r="F836" i="22"/>
  <c r="F835" i="22"/>
  <c r="F834" i="22"/>
  <c r="F833" i="22"/>
  <c r="F832" i="22"/>
  <c r="F831" i="22"/>
  <c r="F830" i="22"/>
  <c r="F829" i="22"/>
  <c r="F828" i="22"/>
  <c r="F827" i="22"/>
  <c r="F826" i="22"/>
  <c r="F825" i="22"/>
  <c r="F824" i="22"/>
  <c r="F823" i="22"/>
  <c r="F822" i="22"/>
  <c r="F821" i="22"/>
  <c r="F820" i="22"/>
  <c r="F819" i="22"/>
  <c r="F818" i="22"/>
  <c r="F817" i="22"/>
  <c r="F816" i="22"/>
  <c r="F815" i="22"/>
  <c r="F814" i="22"/>
  <c r="F813" i="22"/>
  <c r="F812" i="22"/>
  <c r="F811" i="22"/>
  <c r="F810" i="22"/>
  <c r="F809" i="22"/>
  <c r="F808" i="22"/>
  <c r="F807" i="22"/>
  <c r="F806" i="22"/>
  <c r="F805" i="22"/>
  <c r="F804" i="22"/>
  <c r="F803" i="22"/>
  <c r="F802" i="22"/>
  <c r="F801" i="22"/>
  <c r="F800" i="22"/>
  <c r="F799" i="22"/>
  <c r="F798" i="22"/>
  <c r="F797" i="22"/>
  <c r="F796" i="22"/>
  <c r="F795" i="22"/>
  <c r="F794" i="22"/>
  <c r="F793" i="22"/>
  <c r="F792" i="22"/>
  <c r="F791" i="22"/>
  <c r="F790" i="22"/>
  <c r="F789" i="22"/>
  <c r="F788" i="22"/>
  <c r="F787" i="22"/>
  <c r="F786" i="22"/>
  <c r="F785" i="22"/>
  <c r="F784" i="22"/>
  <c r="F783" i="22"/>
  <c r="F782" i="22"/>
  <c r="F781" i="22"/>
  <c r="F780" i="22"/>
  <c r="F779" i="22"/>
  <c r="F778" i="22"/>
  <c r="F777" i="22"/>
  <c r="F776" i="22"/>
  <c r="F775" i="22"/>
  <c r="F774" i="22"/>
  <c r="F773" i="22"/>
  <c r="F772" i="22"/>
  <c r="F771" i="22"/>
  <c r="F770" i="22"/>
  <c r="F769" i="22"/>
  <c r="F768" i="22"/>
  <c r="F767" i="22"/>
  <c r="F766" i="22"/>
  <c r="F765" i="22"/>
  <c r="F764" i="22"/>
  <c r="F763" i="22"/>
  <c r="F762" i="22"/>
  <c r="F761" i="22"/>
  <c r="F760" i="22"/>
  <c r="F759" i="22"/>
  <c r="F758" i="22"/>
  <c r="F757" i="22"/>
  <c r="F756" i="22"/>
  <c r="F755" i="22"/>
  <c r="F754" i="22"/>
  <c r="F753" i="22"/>
  <c r="F752" i="22"/>
  <c r="F751" i="22"/>
  <c r="F750" i="22"/>
  <c r="F749" i="22"/>
  <c r="F748" i="22"/>
  <c r="F747" i="22"/>
  <c r="F746" i="22"/>
  <c r="F745" i="22"/>
  <c r="F744" i="22"/>
  <c r="F743" i="22"/>
  <c r="F742" i="22"/>
  <c r="F741" i="22"/>
  <c r="F740" i="22"/>
  <c r="F739" i="22"/>
  <c r="F738" i="22"/>
  <c r="F737" i="22"/>
  <c r="F736" i="22"/>
  <c r="F735" i="22"/>
  <c r="F734" i="22"/>
  <c r="F733" i="22"/>
  <c r="F732" i="22"/>
  <c r="F731" i="22"/>
  <c r="F730" i="22"/>
  <c r="F729" i="22"/>
  <c r="F728" i="22"/>
  <c r="F727" i="22"/>
  <c r="F726" i="22"/>
  <c r="F725" i="22"/>
  <c r="F724" i="22"/>
  <c r="F723" i="22"/>
  <c r="F722" i="22"/>
  <c r="F721" i="22"/>
  <c r="F720" i="22"/>
  <c r="F719" i="22"/>
  <c r="F718" i="22"/>
  <c r="F717" i="22"/>
  <c r="F716" i="22"/>
  <c r="F715" i="22"/>
  <c r="F714" i="22"/>
  <c r="F713" i="22"/>
  <c r="F712" i="22"/>
  <c r="F711" i="22"/>
  <c r="F710" i="22"/>
  <c r="F709" i="22"/>
  <c r="F708" i="22"/>
  <c r="F707" i="22"/>
  <c r="F706" i="22"/>
  <c r="F705" i="22"/>
  <c r="F704" i="22"/>
  <c r="F703" i="22"/>
  <c r="F702" i="22"/>
  <c r="F701" i="22"/>
  <c r="F700" i="22"/>
  <c r="F699" i="22"/>
  <c r="F698" i="22"/>
  <c r="F697" i="22"/>
  <c r="F696" i="22"/>
  <c r="F695" i="22"/>
  <c r="F694" i="22"/>
  <c r="F693" i="22"/>
  <c r="F692" i="22"/>
  <c r="F691" i="22"/>
  <c r="F690" i="22"/>
  <c r="F689" i="22"/>
  <c r="F688" i="22"/>
  <c r="F687" i="22"/>
  <c r="F686" i="22"/>
  <c r="F685" i="22"/>
  <c r="F684" i="22"/>
  <c r="F683" i="22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F666" i="22"/>
  <c r="F665" i="22"/>
  <c r="F664" i="22"/>
  <c r="F663" i="22"/>
  <c r="F662" i="22"/>
  <c r="F661" i="22"/>
  <c r="F660" i="22"/>
  <c r="F659" i="22"/>
  <c r="F658" i="22"/>
  <c r="F657" i="22"/>
  <c r="F656" i="22"/>
  <c r="F655" i="22"/>
  <c r="F654" i="22"/>
  <c r="F653" i="22"/>
  <c r="F652" i="22"/>
  <c r="F651" i="22"/>
  <c r="F650" i="22"/>
  <c r="F649" i="22"/>
  <c r="F648" i="22"/>
  <c r="F647" i="22"/>
  <c r="F646" i="22"/>
  <c r="F645" i="22"/>
  <c r="F644" i="22"/>
  <c r="F643" i="22"/>
  <c r="F642" i="22"/>
  <c r="F641" i="22"/>
  <c r="F640" i="22"/>
  <c r="F639" i="22"/>
  <c r="F638" i="22"/>
  <c r="F637" i="22"/>
  <c r="F636" i="22"/>
  <c r="F635" i="22"/>
  <c r="F634" i="22"/>
  <c r="F633" i="22"/>
  <c r="F632" i="22"/>
  <c r="F631" i="22"/>
  <c r="F630" i="22"/>
  <c r="F629" i="22"/>
  <c r="F628" i="22"/>
  <c r="F627" i="22"/>
  <c r="F626" i="22"/>
  <c r="F625" i="22"/>
  <c r="F624" i="22"/>
  <c r="F623" i="22"/>
  <c r="F622" i="22"/>
  <c r="F621" i="22"/>
  <c r="F620" i="22"/>
  <c r="F619" i="22"/>
  <c r="F618" i="22"/>
  <c r="F617" i="22"/>
  <c r="F616" i="22"/>
  <c r="F615" i="22"/>
  <c r="F614" i="22"/>
  <c r="F613" i="22"/>
  <c r="F612" i="22"/>
  <c r="F611" i="22"/>
  <c r="F610" i="22"/>
  <c r="F609" i="22"/>
  <c r="F608" i="22"/>
  <c r="F607" i="22"/>
  <c r="F606" i="22"/>
  <c r="F605" i="22"/>
  <c r="F604" i="22"/>
  <c r="F603" i="22"/>
  <c r="F602" i="22"/>
  <c r="F601" i="22"/>
  <c r="F600" i="22"/>
  <c r="F599" i="22"/>
  <c r="F598" i="22"/>
  <c r="F597" i="22"/>
  <c r="F596" i="22"/>
  <c r="F595" i="22"/>
  <c r="F594" i="22"/>
  <c r="F593" i="22"/>
  <c r="F592" i="22"/>
  <c r="F591" i="22"/>
  <c r="F590" i="22"/>
  <c r="F589" i="22"/>
  <c r="F588" i="22"/>
  <c r="F587" i="22"/>
  <c r="F586" i="22"/>
  <c r="F585" i="22"/>
  <c r="F584" i="22"/>
  <c r="F583" i="22"/>
  <c r="F582" i="22"/>
  <c r="F581" i="22"/>
  <c r="F580" i="22"/>
  <c r="F579" i="22"/>
  <c r="F578" i="22"/>
  <c r="F577" i="22"/>
  <c r="F576" i="22"/>
  <c r="F575" i="22"/>
  <c r="F574" i="22"/>
  <c r="F573" i="22"/>
  <c r="F572" i="22"/>
  <c r="F571" i="22"/>
  <c r="F570" i="22"/>
  <c r="F569" i="22"/>
  <c r="F568" i="22"/>
  <c r="F567" i="22"/>
  <c r="F566" i="22"/>
  <c r="F565" i="22"/>
  <c r="F564" i="22"/>
  <c r="F563" i="22"/>
  <c r="F562" i="22"/>
  <c r="F561" i="22"/>
  <c r="F560" i="22"/>
  <c r="F559" i="22"/>
  <c r="F558" i="22"/>
  <c r="F557" i="22"/>
  <c r="F556" i="22"/>
  <c r="F555" i="22"/>
  <c r="F554" i="22"/>
  <c r="F553" i="22"/>
  <c r="F552" i="22"/>
  <c r="F551" i="22"/>
  <c r="F550" i="22"/>
  <c r="F549" i="22"/>
  <c r="F548" i="22"/>
  <c r="F547" i="22"/>
  <c r="F546" i="22"/>
  <c r="F545" i="22"/>
  <c r="F544" i="22"/>
  <c r="F543" i="22"/>
  <c r="F542" i="22"/>
  <c r="F541" i="22"/>
  <c r="F540" i="22"/>
  <c r="F539" i="22"/>
  <c r="F538" i="22"/>
  <c r="F537" i="22"/>
  <c r="F536" i="22"/>
  <c r="F535" i="22"/>
  <c r="F534" i="22"/>
  <c r="F533" i="22"/>
  <c r="F532" i="22"/>
  <c r="F531" i="22"/>
  <c r="F530" i="22"/>
  <c r="F529" i="22"/>
  <c r="F528" i="22"/>
  <c r="F527" i="22"/>
  <c r="F526" i="22"/>
  <c r="F525" i="22"/>
  <c r="F524" i="22"/>
  <c r="F523" i="22"/>
  <c r="F522" i="22"/>
  <c r="F521" i="22"/>
  <c r="F520" i="22"/>
  <c r="F519" i="22"/>
  <c r="F518" i="22"/>
  <c r="F517" i="22"/>
  <c r="F516" i="22"/>
  <c r="F515" i="22"/>
  <c r="F514" i="22"/>
  <c r="F513" i="22"/>
  <c r="F512" i="22"/>
  <c r="F511" i="22"/>
  <c r="F510" i="22"/>
  <c r="F509" i="22"/>
  <c r="F508" i="22"/>
  <c r="F507" i="22"/>
  <c r="F506" i="22"/>
  <c r="F505" i="22"/>
  <c r="F504" i="22"/>
  <c r="F503" i="22"/>
  <c r="F502" i="22"/>
  <c r="F501" i="22"/>
  <c r="F500" i="22"/>
  <c r="F499" i="22"/>
  <c r="F498" i="22"/>
  <c r="F497" i="22"/>
  <c r="F496" i="22"/>
  <c r="F495" i="22"/>
  <c r="F494" i="22"/>
  <c r="F493" i="22"/>
  <c r="F492" i="22"/>
  <c r="F491" i="22"/>
  <c r="F490" i="22"/>
  <c r="F489" i="22"/>
  <c r="F488" i="22"/>
  <c r="F487" i="22"/>
  <c r="F486" i="22"/>
  <c r="F485" i="22"/>
  <c r="F484" i="22"/>
  <c r="F483" i="22"/>
  <c r="F482" i="22"/>
  <c r="F481" i="22"/>
  <c r="F480" i="22"/>
  <c r="F479" i="22"/>
  <c r="F478" i="22"/>
  <c r="F477" i="22"/>
  <c r="F476" i="22"/>
  <c r="F475" i="22"/>
  <c r="F474" i="22"/>
  <c r="F473" i="22"/>
  <c r="F472" i="22"/>
  <c r="F471" i="22"/>
  <c r="F470" i="22"/>
  <c r="F469" i="22"/>
  <c r="F468" i="22"/>
  <c r="F467" i="22"/>
  <c r="F466" i="22"/>
  <c r="F465" i="22"/>
  <c r="F464" i="22"/>
  <c r="F463" i="22"/>
  <c r="F462" i="22"/>
  <c r="F461" i="22"/>
  <c r="F460" i="22"/>
  <c r="F459" i="22"/>
  <c r="F458" i="22"/>
  <c r="F457" i="22"/>
  <c r="F456" i="22"/>
  <c r="F455" i="22"/>
  <c r="F454" i="22"/>
  <c r="F453" i="22"/>
  <c r="F452" i="22"/>
  <c r="F451" i="22"/>
  <c r="F450" i="22"/>
  <c r="F449" i="22"/>
  <c r="F448" i="22"/>
  <c r="F447" i="22"/>
  <c r="F446" i="22"/>
  <c r="F445" i="22"/>
  <c r="F444" i="22"/>
  <c r="F443" i="22"/>
  <c r="F442" i="22"/>
  <c r="F441" i="22"/>
  <c r="F440" i="22"/>
  <c r="F439" i="22"/>
  <c r="F438" i="22"/>
  <c r="F437" i="22"/>
  <c r="F436" i="22"/>
  <c r="F435" i="22"/>
  <c r="F434" i="22"/>
  <c r="F433" i="22"/>
  <c r="F432" i="22"/>
  <c r="F431" i="22"/>
  <c r="F430" i="22"/>
  <c r="F429" i="22"/>
  <c r="F428" i="22"/>
  <c r="F427" i="22"/>
  <c r="F426" i="22"/>
  <c r="F425" i="22"/>
  <c r="F424" i="22"/>
  <c r="F423" i="22"/>
  <c r="F422" i="22"/>
  <c r="F421" i="22"/>
  <c r="F420" i="22"/>
  <c r="F419" i="22"/>
  <c r="F418" i="22"/>
  <c r="F417" i="22"/>
  <c r="F416" i="22"/>
  <c r="F415" i="22"/>
  <c r="F414" i="22"/>
  <c r="F413" i="22"/>
  <c r="F412" i="22"/>
  <c r="F411" i="22"/>
  <c r="F410" i="22"/>
  <c r="F409" i="22"/>
  <c r="F408" i="22"/>
  <c r="F407" i="22"/>
  <c r="F406" i="22"/>
  <c r="F405" i="22"/>
  <c r="F404" i="22"/>
  <c r="F403" i="22"/>
  <c r="F402" i="22"/>
  <c r="F401" i="22"/>
  <c r="F400" i="22"/>
  <c r="F399" i="22"/>
  <c r="F398" i="22"/>
  <c r="F397" i="22"/>
  <c r="F396" i="22"/>
  <c r="F395" i="22"/>
  <c r="F394" i="22"/>
  <c r="F393" i="22"/>
  <c r="F392" i="22"/>
  <c r="F391" i="22"/>
  <c r="F390" i="22"/>
  <c r="F389" i="22"/>
  <c r="F388" i="22"/>
  <c r="F387" i="22"/>
  <c r="F386" i="22"/>
  <c r="F385" i="22"/>
  <c r="F384" i="22"/>
  <c r="F383" i="22"/>
  <c r="F382" i="22"/>
  <c r="F381" i="22"/>
  <c r="F380" i="22"/>
  <c r="F379" i="22"/>
  <c r="F378" i="22"/>
  <c r="F377" i="22"/>
  <c r="F376" i="22"/>
  <c r="F375" i="22"/>
  <c r="F374" i="22"/>
  <c r="F373" i="22"/>
  <c r="F372" i="22"/>
  <c r="F371" i="22"/>
  <c r="F370" i="22"/>
  <c r="F369" i="22"/>
  <c r="F368" i="22"/>
  <c r="F367" i="22"/>
  <c r="F366" i="22"/>
  <c r="F365" i="22"/>
  <c r="F364" i="22"/>
  <c r="F363" i="22"/>
  <c r="F362" i="22"/>
  <c r="F361" i="22"/>
  <c r="F360" i="22"/>
  <c r="F359" i="22"/>
  <c r="F358" i="22"/>
  <c r="F357" i="22"/>
  <c r="F356" i="22"/>
  <c r="F355" i="22"/>
  <c r="F354" i="22"/>
  <c r="F353" i="22"/>
  <c r="F352" i="22"/>
  <c r="F351" i="22"/>
  <c r="F350" i="22"/>
  <c r="F349" i="22"/>
  <c r="F348" i="22"/>
  <c r="F347" i="22"/>
  <c r="F346" i="22"/>
  <c r="F345" i="22"/>
  <c r="F344" i="22"/>
  <c r="F343" i="22"/>
  <c r="F342" i="22"/>
  <c r="F341" i="22"/>
  <c r="F340" i="22"/>
  <c r="F339" i="22"/>
  <c r="F338" i="22"/>
  <c r="F337" i="22"/>
  <c r="F336" i="22"/>
  <c r="F335" i="22"/>
  <c r="F334" i="22"/>
  <c r="F333" i="22"/>
  <c r="F332" i="22"/>
  <c r="F331" i="22"/>
  <c r="F330" i="22"/>
  <c r="F329" i="22"/>
  <c r="F328" i="22"/>
  <c r="F327" i="22"/>
  <c r="F326" i="22"/>
  <c r="F325" i="22"/>
  <c r="F324" i="22"/>
  <c r="F323" i="22"/>
  <c r="F322" i="22"/>
  <c r="F321" i="22"/>
  <c r="F320" i="22"/>
  <c r="F319" i="22"/>
  <c r="F318" i="22"/>
  <c r="F317" i="22"/>
  <c r="F316" i="22"/>
  <c r="F315" i="22"/>
  <c r="F314" i="22"/>
  <c r="F313" i="22"/>
  <c r="F312" i="22"/>
  <c r="F311" i="22"/>
  <c r="F310" i="22"/>
  <c r="F309" i="22"/>
  <c r="F308" i="22"/>
  <c r="F307" i="22"/>
  <c r="F306" i="22"/>
  <c r="F305" i="22"/>
  <c r="F304" i="22"/>
  <c r="F303" i="22"/>
  <c r="F302" i="22"/>
  <c r="F301" i="22"/>
  <c r="F300" i="22"/>
  <c r="F299" i="22"/>
  <c r="F298" i="22"/>
  <c r="F297" i="22"/>
  <c r="F296" i="22"/>
  <c r="F295" i="22"/>
  <c r="F294" i="22"/>
  <c r="F293" i="22"/>
  <c r="F292" i="22"/>
  <c r="F291" i="22"/>
  <c r="F290" i="22"/>
  <c r="F289" i="22"/>
  <c r="F288" i="22"/>
  <c r="F287" i="22"/>
  <c r="F286" i="22"/>
  <c r="F285" i="22"/>
  <c r="F284" i="22"/>
  <c r="F283" i="22"/>
  <c r="F282" i="22"/>
  <c r="F281" i="22"/>
  <c r="F280" i="22"/>
  <c r="F279" i="22"/>
  <c r="F278" i="22"/>
  <c r="F277" i="22"/>
  <c r="F276" i="22"/>
  <c r="F275" i="22"/>
  <c r="F274" i="22"/>
  <c r="F273" i="22"/>
  <c r="F272" i="22"/>
  <c r="F271" i="22"/>
  <c r="F270" i="22"/>
  <c r="F269" i="22"/>
  <c r="F268" i="22"/>
  <c r="F267" i="22"/>
  <c r="F266" i="22"/>
  <c r="F265" i="22"/>
  <c r="F264" i="22"/>
  <c r="F263" i="22"/>
  <c r="F262" i="22"/>
  <c r="F261" i="22"/>
  <c r="F260" i="22"/>
  <c r="F259" i="22"/>
  <c r="F258" i="22"/>
  <c r="F257" i="22"/>
  <c r="F256" i="22"/>
  <c r="F255" i="22"/>
  <c r="F254" i="22"/>
  <c r="F253" i="22"/>
  <c r="F252" i="22"/>
  <c r="F251" i="22"/>
  <c r="F250" i="22"/>
  <c r="F249" i="22"/>
  <c r="F248" i="22"/>
  <c r="F247" i="22"/>
  <c r="F246" i="22"/>
  <c r="F245" i="22"/>
  <c r="F244" i="22"/>
  <c r="F243" i="22"/>
  <c r="F242" i="22"/>
  <c r="F241" i="22"/>
  <c r="F240" i="22"/>
  <c r="F239" i="22"/>
  <c r="F238" i="22"/>
  <c r="F237" i="22"/>
  <c r="F236" i="22"/>
  <c r="F235" i="22"/>
  <c r="F234" i="22"/>
  <c r="F233" i="22"/>
  <c r="F232" i="22"/>
  <c r="F231" i="22"/>
  <c r="F230" i="22"/>
  <c r="F229" i="22"/>
  <c r="F228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E50" i="16" l="1"/>
  <c r="E59" i="15"/>
  <c r="E75" i="18"/>
  <c r="E11" i="17"/>
  <c r="E19" i="20"/>
  <c r="E53" i="19"/>
  <c r="E30" i="14"/>
  <c r="E25" i="13"/>
  <c r="E21" i="12"/>
  <c r="E48" i="11"/>
  <c r="E89" i="8"/>
  <c r="E330" i="1"/>
  <c r="E289" i="4"/>
  <c r="E107" i="5"/>
  <c r="E17" i="6"/>
  <c r="J6" i="8"/>
  <c r="L6" i="16" l="1"/>
  <c r="L6" i="15"/>
  <c r="L6" i="18"/>
  <c r="L6" i="17"/>
  <c r="L6" i="20"/>
  <c r="L6" i="19"/>
  <c r="K6" i="14"/>
  <c r="K6" i="13"/>
  <c r="K6" i="12"/>
  <c r="J6" i="11"/>
  <c r="J6" i="10"/>
  <c r="J6" i="9"/>
  <c r="L6" i="1"/>
  <c r="L6" i="4"/>
  <c r="L6" i="5"/>
  <c r="L6" i="6"/>
</calcChain>
</file>

<file path=xl/sharedStrings.xml><?xml version="1.0" encoding="utf-8"?>
<sst xmlns="http://schemas.openxmlformats.org/spreadsheetml/2006/main" count="7476" uniqueCount="1514">
  <si>
    <t>Empresa</t>
  </si>
  <si>
    <t>Grupo</t>
  </si>
  <si>
    <t>ICATU SEGUROS S.A</t>
  </si>
  <si>
    <t>BRASILPREV SEGUROS E PREVIDÊNCIA S/A</t>
  </si>
  <si>
    <t>ALFA PREVIDÊNCIA E VIDA S.A.</t>
  </si>
  <si>
    <t>MONGERAL AEGON SEGUROS E PREVIDÊNCIA S. A.</t>
  </si>
  <si>
    <t>BTG Pactual Vida e Previdência S.A.</t>
  </si>
  <si>
    <t>PORTO SEGURO VIDA E PREVIDÊNCIA S/A.</t>
  </si>
  <si>
    <t>ITAÚ VIDA E PREVIDÊNCIA S/A</t>
  </si>
  <si>
    <t>SUL AMÉRICA SEGUROS DE PESSOAS E PREVIDÊNCIA S.A.</t>
  </si>
  <si>
    <t>BRADESCO VIDA E PREVIDÊNCIA S.A.</t>
  </si>
  <si>
    <t>METROPOLITAN LIFE SEGUROS E PREVIDÊNCIA PRIVADA S.A.</t>
  </si>
  <si>
    <t>ZURICH SANTANDER BRASIL SEGUROS E PREVIDÊNCIA S.A.</t>
  </si>
  <si>
    <t>MAPFRE PREVIDÊNCIA S.A.</t>
  </si>
  <si>
    <t>CNPJ do Fundo</t>
  </si>
  <si>
    <t>Nome Fantasia do Fundo</t>
  </si>
  <si>
    <t>BR.EMSsb.M</t>
  </si>
  <si>
    <t>AT.2000MS10</t>
  </si>
  <si>
    <t>AT.2000M</t>
  </si>
  <si>
    <t>AT.2000FS10</t>
  </si>
  <si>
    <t>AT.83M</t>
  </si>
  <si>
    <t>AT.2000MS15</t>
  </si>
  <si>
    <t>AT.2000F</t>
  </si>
  <si>
    <t>AT.83MBASSUAV20</t>
  </si>
  <si>
    <t>AT.49M</t>
  </si>
  <si>
    <t>UP.94M</t>
  </si>
  <si>
    <t>AT.83F</t>
  </si>
  <si>
    <t>AT.55M</t>
  </si>
  <si>
    <t>BR.EMSsb.M2010</t>
  </si>
  <si>
    <t>CAIXA VIDA E PREVIDÊNCIA S.A.</t>
  </si>
  <si>
    <t>KIRTON VIDA  E PREVIDÊNCIA S.A.</t>
  </si>
  <si>
    <t>SAFRA VIDA E PREVIDÊNCIA S.A.</t>
  </si>
  <si>
    <t>ZURICH BRASIL VIDA E PREVIDÊNCIA S.A.</t>
  </si>
  <si>
    <t>RIO GRANDE SEGUROS E PREVIDÊNCIA S.A.</t>
  </si>
  <si>
    <t>AT.2000FS15</t>
  </si>
  <si>
    <t>BR.EMSsb.F</t>
  </si>
  <si>
    <t>BR.EMSsb.F2010</t>
  </si>
  <si>
    <t>CSO58</t>
  </si>
  <si>
    <t>CSO80Male</t>
  </si>
  <si>
    <t>GKM70</t>
  </si>
  <si>
    <t>Data-Base: 31/05/2019</t>
  </si>
  <si>
    <t>XP VIDA E PREVIDÊNCIA S.A.</t>
  </si>
  <si>
    <t>** Fundo encerrado no mês de Maio/2019</t>
  </si>
  <si>
    <t>ICATU SEG BRASIL TOTAL FC DE FI MULT</t>
  </si>
  <si>
    <t>ZALMAN PREV ICATU FC FI MULT</t>
  </si>
  <si>
    <t>SULAMERICA EFFECTUS PREV FI MULTIMERCADO</t>
  </si>
  <si>
    <t>ITAU FLEXPREV VISION PLUS MULT FC*</t>
  </si>
  <si>
    <t>CONSTELLATION ICATU 70 PREV FI MULT*</t>
  </si>
  <si>
    <t>VERDE AM LONG BIAS 70 A XP S PRE FC MULT*</t>
  </si>
  <si>
    <t>MONGERAL AEGON PREV FI MULTIMERCADO*</t>
  </si>
  <si>
    <t>SANTANDER PREV PB XM MULT CRED PRIV FIC*</t>
  </si>
  <si>
    <t>MODULO ICATU PREV FI MULT*</t>
  </si>
  <si>
    <t>BRADESCO H FC FI MULT PGBL/VGBL PREMIUM</t>
  </si>
  <si>
    <t>ADAM ICATU PREV FC FI MULT</t>
  </si>
  <si>
    <t>CSHG ADAM ICATU PREV II FC FI MULT</t>
  </si>
  <si>
    <t>APEX LONG BIASED ICATU PREV FI MULT 70*</t>
  </si>
  <si>
    <t>BTG PACTUAL DISCOVE PREV ZUR FIC FI MULT*</t>
  </si>
  <si>
    <t>CONSTELLATION 70 PREV FI PREV MULT*</t>
  </si>
  <si>
    <t>PORTO SEGURO MULT DIAMANTE FICFI PREVID</t>
  </si>
  <si>
    <t>BRAD H FC DE FI MULT PGBL/VGBL POTENCIAL</t>
  </si>
  <si>
    <t>GAUSS MAPFRE MULTI 40 PREV FC FI MULT</t>
  </si>
  <si>
    <t>BRAD FIC FI MULT PGBL VGBL RV30 05</t>
  </si>
  <si>
    <t>Bradesco FIC FI Mult PGBL VGBL RV49 05</t>
  </si>
  <si>
    <t>BR PRIV FIC FI MULT DIVIDENDOS PGBL VGBL</t>
  </si>
  <si>
    <t>BRAD H FC FI MULT PGBL/VGBL PLATINUM MOD</t>
  </si>
  <si>
    <t>BRAD PRIV FIC FI MULT PGBL VGBL RV49</t>
  </si>
  <si>
    <t>MAPFRE CORPORATE GOV COMPOSTO FC FI MULT</t>
  </si>
  <si>
    <t>GAUSS ICATU PREV FC FI MULT</t>
  </si>
  <si>
    <t>ITAU PRIVATE MACRO PREV MULT FICFI</t>
  </si>
  <si>
    <t>BRADESCO H FC FI MULT PGBL/VGBL TOP MAIS</t>
  </si>
  <si>
    <t>BRAD FIC FI MULTIMERC PGBL VGBL V49 30</t>
  </si>
  <si>
    <t>BRADESCO H FC FI MULT PGBL/VGBL VALOR</t>
  </si>
  <si>
    <t>ITAU FLEXPREV MACRO PREV MULT FC</t>
  </si>
  <si>
    <t>BRADESCO FIC MULTIMERCADO VGBL V40 30</t>
  </si>
  <si>
    <t>BRADESCO FIC MULTIMERCADO PGBL V40 30</t>
  </si>
  <si>
    <t>BRADESCO FIC MULTIMERCADO VGBL V30 30</t>
  </si>
  <si>
    <t>BRADESCO FIC MULTIMERCADO PGBL V30 30</t>
  </si>
  <si>
    <t>DLM ICATU SEG PREVIDENCIA FI MULT CP</t>
  </si>
  <si>
    <t>CSHG CIRRUS FI MULT PREV   CRED PRIV</t>
  </si>
  <si>
    <t>FI MULT CRED PRIV SUPERTOSCANO PREV</t>
  </si>
  <si>
    <t>ITAU FLEXPREV KATSIKI MULT CRED PRIV FC*</t>
  </si>
  <si>
    <t>SANTANDER PREVINOG MULTIMERCADO FI</t>
  </si>
  <si>
    <t>ICATU SEG AMOREIRA FI MULT CRED PRIV</t>
  </si>
  <si>
    <t>FI MULT CRED PRIV CH PREV</t>
  </si>
  <si>
    <t>FIC FI MULTIMERCADO WPA PREVIDENCIA</t>
  </si>
  <si>
    <t>FIC DE FI MULTIMERCADO JAA</t>
  </si>
  <si>
    <t>ITAU FLEXPREV PREVITA MULT CRED PRIV FC</t>
  </si>
  <si>
    <t>FI MULT CRED PRIV MILENIO</t>
  </si>
  <si>
    <t>BRASILPREV RT ICARO FC MULT CRED PRIV</t>
  </si>
  <si>
    <t>FC DE FI MULT CRED PRIV BVP XXII</t>
  </si>
  <si>
    <t>CSHG BLUESKY FI MULT PREV CRED PRIV</t>
  </si>
  <si>
    <t>ITAU FLEXP NORTH BEACH MULT CRED PRIV FI</t>
  </si>
  <si>
    <t>FI MULT CREDITO PRIVADO ZNT PREV</t>
  </si>
  <si>
    <t>BRASILPREV RT LORD FC MULT CRED PRIV</t>
  </si>
  <si>
    <t>ITAU FLEX ROMANO MULT CRED PRIV FICFI</t>
  </si>
  <si>
    <t>ITAU FLEX  VITORINO MULT CRED PRIV FICFI</t>
  </si>
  <si>
    <t>ICATU SEG RIP FI MULT</t>
  </si>
  <si>
    <t>SMANPREV PREV FI MULT CRED PRIV</t>
  </si>
  <si>
    <t>ESTRATEGIA PREV FI MULT CRED PRIV</t>
  </si>
  <si>
    <t>ITAU FLEX VIAREGGIO MULT CRED PRIV FI</t>
  </si>
  <si>
    <t>CSHG 1966 FC FI MULT PREV - CRED PRIV*</t>
  </si>
  <si>
    <t>ITAU FLEXPREV MCVM MULT CRED PRIV FICFI</t>
  </si>
  <si>
    <t>FLEXPREV AGUA SANTA MULT CRED PRIV FICFI</t>
  </si>
  <si>
    <t>CSHG BELL ZURICH FI MULT PREV-CRED PRIV</t>
  </si>
  <si>
    <t>BRASILPREV RT BRANRE FC MULTI CRED PRIV</t>
  </si>
  <si>
    <t>ITAU FLEXPREV MARYCARMEN MULTIMERC FICFI</t>
  </si>
  <si>
    <t>FC CANINDE PREV MULTIMERCADO CRED PRIV</t>
  </si>
  <si>
    <t>ITAU FLEXPREV MMP MULTI CRED PRIV FICFI</t>
  </si>
  <si>
    <t>ITAU FLEXP DAIMITSU MULT CRED PRIV FICFI</t>
  </si>
  <si>
    <t>ITAU FLEXPREV CATU MULT CRED PRIV FICFI</t>
  </si>
  <si>
    <t>ITAU FLEXPREV IOPRO MULTIMERCADO FICFI</t>
  </si>
  <si>
    <t>BRASILPREV RT ORBIS FC MULTI CRED PRIV</t>
  </si>
  <si>
    <t>ITAU FLEXPREV MCC CRED PRIV MULT FICFI</t>
  </si>
  <si>
    <t>ITAU FLEXPREV GUARA MULT FICFI CRED PRIV</t>
  </si>
  <si>
    <t>BRASILPREV RT ZBPREV FC MULT CRED PRIV</t>
  </si>
  <si>
    <t>FLEXP MONTE ALEGRE MULT CRED PRIV FICFI</t>
  </si>
  <si>
    <t>ITAU FLEX QUATTRO MULT CRED PRIV FICFI</t>
  </si>
  <si>
    <t>ITAU FLEXP TRICOLOR MULT CRED PRIV FICFI</t>
  </si>
  <si>
    <t>ITAU FLEXP FRATERNO MULT CRED PRIV FICFI</t>
  </si>
  <si>
    <t>CSHG PREV FARO FI MULT PREV - CRED PRIV*</t>
  </si>
  <si>
    <t>FLEXPREV AUSTRALIS MULT CRED PRIV FICFI</t>
  </si>
  <si>
    <t>ITAU FLEXPREV PAPAGAIOS MULT FICFI</t>
  </si>
  <si>
    <t>ITAU FLEXPREV AZUL ARDOSIA MULT FICFI</t>
  </si>
  <si>
    <t>ITAU FLEX CHARMOSA CRED PRIV MULT FICFI</t>
  </si>
  <si>
    <t>BRASILPREV RT RADIUS FC MULTI CRED PRIV</t>
  </si>
  <si>
    <t>ITAU FLEXPREV LAGOA MULT CRED PRIV FICFI</t>
  </si>
  <si>
    <t>ITAU FLEXPREV NVQ MULT CRED PRIV FICFI</t>
  </si>
  <si>
    <t>ITAU FLEXPREV DUKE MULT CRED PRIV FICFI</t>
  </si>
  <si>
    <t>ITAU FLEX MANTIQUEIRA MM CRED PRIV FICFI</t>
  </si>
  <si>
    <t>CAAS 2 ICATU PREV FI MULT CRED PRIV*</t>
  </si>
  <si>
    <t>ITAU FLEXPREV LONDON MULT CREDPRIV FICFI</t>
  </si>
  <si>
    <t>FIC FI MULT CRED PRIV JIMU</t>
  </si>
  <si>
    <t>NBF SULAMERICA F11 PREV FI MULTIMERCADO</t>
  </si>
  <si>
    <t>ITAU FLEX COLORADO MULT FICFI CRED PRIV</t>
  </si>
  <si>
    <t>BRPREV RT APARECIDA FC MULT CRED PRIV*</t>
  </si>
  <si>
    <t>ITAU FLEXPREV RJ MULT CRED PRIV FICFI</t>
  </si>
  <si>
    <t>BRASILPREV RT RODHES FC MULT CRED PRIV</t>
  </si>
  <si>
    <t>CSHG PREV MRF-CS FI MULT PREV CRED PRIV*</t>
  </si>
  <si>
    <t>ITAU FLEXPR ZERMATT CRED PRIV MULT FICFI</t>
  </si>
  <si>
    <t>ICATU SEG PRIV JUROS E MOEDAS FI MULT</t>
  </si>
  <si>
    <t>FLEXPREV FRATELLI MULT CRED PRIV FI</t>
  </si>
  <si>
    <t>BRASILPREV RT SOLUM FC MULT CRED PRIV</t>
  </si>
  <si>
    <t>ITAU FLEXPREV FROG MULT CRED PRIV FICFI</t>
  </si>
  <si>
    <t>BRASILPREV RT LA CASTLE FC MULT CRED PRI</t>
  </si>
  <si>
    <t>ITAU PR PR PER 2 II MULT CRED PRIV FICFI</t>
  </si>
  <si>
    <t>ITAU FLEX RIO MOSCOU MULT CREDPRIV FICFI</t>
  </si>
  <si>
    <t>ITAU FLEXPREV VEGA MULT CRED PRIV FICFI</t>
  </si>
  <si>
    <t>FIC FI MULT CRED PRIV QI HORIZONTE</t>
  </si>
  <si>
    <t>NGVJ FI MULT CRED PRIV</t>
  </si>
  <si>
    <t>BRASILPREV RT RI FICFI MULTIMERCADO</t>
  </si>
  <si>
    <t>ITAU FLEXPREV BERNI MULT CRED PRIV FICFI</t>
  </si>
  <si>
    <t>BRASILPREV RT MATTA FC MULT CRED PRICADO</t>
  </si>
  <si>
    <t>BRASILPREV RT BULHOES FC MULT CRED PRIV</t>
  </si>
  <si>
    <t>BPREV RT ESTRELA DALVA FC MULT CRED PRIV</t>
  </si>
  <si>
    <t>ITAU FLEXPREV RBJR MULT CRED PRIV FICFI</t>
  </si>
  <si>
    <t>ITAU FLEXPREV TALICO MULT CREDPRIV FICFI</t>
  </si>
  <si>
    <t>ITAU FLEXPR HEBANE MULT CRED PRIV FICFI</t>
  </si>
  <si>
    <t>ITAU PRIVPREV PER 2 MULT CRED PRIV FICFI</t>
  </si>
  <si>
    <t>ITAU FLEXPREV VENUS MULTIMERCADO FICFI</t>
  </si>
  <si>
    <t>FLEXPREV HERBAL MULT CRED PRIV FICFI</t>
  </si>
  <si>
    <t>BRASILPREV RT KINAROS FC MULT CRED PRIV</t>
  </si>
  <si>
    <t>ITAU FLEX MASCAN II MULT CRED PRIV FC</t>
  </si>
  <si>
    <t>ITAU FLEXPREV SILVER MULT CREDPRIV FICFI</t>
  </si>
  <si>
    <t>ITAU FLEXPREV KAKAI MULT CRED PRIV FICFI</t>
  </si>
  <si>
    <t>BRASILPREV RENDA TOTAL PE FIC FI MULT</t>
  </si>
  <si>
    <t>BRPREV RT SANTORINI FC MULT CRED PRIV</t>
  </si>
  <si>
    <t>ITAU FLEXPR GAJORFE MULT CRED PRIV FICFI</t>
  </si>
  <si>
    <t>ALICANTE FI MULTIMERCADO PREV</t>
  </si>
  <si>
    <t>ITAU FLEXPREV TUXA MULT CRED PRIV FI*</t>
  </si>
  <si>
    <t>ITAU FLEX FIORINA I MULTI CREDPRIV FICFI</t>
  </si>
  <si>
    <t>CSHG AC 44 FI MULT PREV - CRED PRIV</t>
  </si>
  <si>
    <t>SANTANDER FC ALLOCATION MULT CRED PRIV</t>
  </si>
  <si>
    <t>BRASILPREV RT PETRAE FC MULT CRED PRIV</t>
  </si>
  <si>
    <t>BRASILPREV RT SOLIS FC MULTI CRED PRIV</t>
  </si>
  <si>
    <t>ITAU FLEXPREV BERUBA MULT CRED PRIV FI</t>
  </si>
  <si>
    <t>BRASILPREV RT HYDRA FC MULT CRED PRIV</t>
  </si>
  <si>
    <t>ITAU P  P  PERFIL 3 MULT CRED PRIV FICFI</t>
  </si>
  <si>
    <t>TB PREVIDENCIA FI MULT</t>
  </si>
  <si>
    <t>BRASILPREV RT MFD FC MULT CRED PRIV</t>
  </si>
  <si>
    <t>BRASILPREV RT NISIRIOS FC MULT CRED PRIV*</t>
  </si>
  <si>
    <t>SANTANDER FC PREV PERFIL MMULT CRED PRIV</t>
  </si>
  <si>
    <t>ITAU FLEX OMEGA I MULT CRED PRIV FC</t>
  </si>
  <si>
    <t>FC ZIRCONIA PREV MULT PREV CRED PRIV</t>
  </si>
  <si>
    <t>BRPREV RT ACM VIC PLUS FC MULT CRED PRIV</t>
  </si>
  <si>
    <t>CSHG PRADESH PREV FI MULT - CRED PRIV</t>
  </si>
  <si>
    <t>CSHG 1444 FI MULT PREV CRED PRIV</t>
  </si>
  <si>
    <t>BRASILPREV RT NW FC MULT CRED PRIV</t>
  </si>
  <si>
    <t>VIC PREV PORTFOLIO FI MULT CRED PRIV</t>
  </si>
  <si>
    <t>AZ AMB ICATU PREV FI MULT CRED PRIV</t>
  </si>
  <si>
    <t>ITAU FLEXPREV 4AVI CRED PRIV MULT FICFI</t>
  </si>
  <si>
    <t>BRASILPREV RT MWP FC MULT CRED PRIV</t>
  </si>
  <si>
    <t>BRASILPREV RT MPS FC MULT CRED PRIV</t>
  </si>
  <si>
    <t>MILAS PREVIDENCIA FI MULT*</t>
  </si>
  <si>
    <t>BTG PACTUAL PREV CONSERVADOR FIC FIM CP</t>
  </si>
  <si>
    <t>SAO ROQUE FI MULT CRED PRIV</t>
  </si>
  <si>
    <t>ITAU FLEXP GOLD 51 MULT CRED PRIV FICFI</t>
  </si>
  <si>
    <t>FC FI OPALA PREV MULT PREV   CRED PRIV</t>
  </si>
  <si>
    <t>BRASILPREV RT ZPFM FC MULT CRED PRIV</t>
  </si>
  <si>
    <t>BRASILPREV RT SFF FC MULT CRED PRIV</t>
  </si>
  <si>
    <t>FC FI CRISTAL PREV MULT PREV   CRED PRIV</t>
  </si>
  <si>
    <t>FC FI SAFIRA PREV MULT PREV   CRED PRIV</t>
  </si>
  <si>
    <t>SANTANDER PREV PB EQUITANA MULT CRED PRI</t>
  </si>
  <si>
    <t>BRASILPREV RT DOKOS FC MULT CRED PRIV*</t>
  </si>
  <si>
    <t>BRASILPREV RT TIGRIS FC MULT CRED PRIV</t>
  </si>
  <si>
    <t>SANTANDER FC PREV DONCIC MULT CRED PRIV</t>
  </si>
  <si>
    <t>BRASILPREV RT KHALKI FC MULT CRED PRIV*</t>
  </si>
  <si>
    <t>SANTANDER PREV PB AEH MULT CRED PRIV FC</t>
  </si>
  <si>
    <t>BRASILPREV RT ANG FC MULT CRED PRIV</t>
  </si>
  <si>
    <t>ITAU FLEX SANTA CAROL MULT CREDPRIVFICFI</t>
  </si>
  <si>
    <t>MULTIGE PREV SUL AMERICA EXC RV FI MULT</t>
  </si>
  <si>
    <t>SAN GIORGIO 2 FI MULT CRED PRIV</t>
  </si>
  <si>
    <t>CSHG 1527 FI MULT PREV - CRED PRIV</t>
  </si>
  <si>
    <t>ICATU QI INFINITY PREV FI MULT*</t>
  </si>
  <si>
    <t>SAFRA PREV ANT MAX FC FI MULT PREV</t>
  </si>
  <si>
    <t>TI LEGADO PREV FI MULT CRED PRIV</t>
  </si>
  <si>
    <t>CSHG PREV ANGRA FI MULT CRED PRIV</t>
  </si>
  <si>
    <t>CSHG PREV MMSFUND FI MULT PREV CRED PRIV*</t>
  </si>
  <si>
    <t>BRASILPREV RT DIET1938 FC MULT CRED PRIV</t>
  </si>
  <si>
    <t>CSHG 1428 FI MULT PREV CRED PRIV</t>
  </si>
  <si>
    <t>CSHG PREV MOZART FI MULT - CRED PRIV</t>
  </si>
  <si>
    <t>CSHG TRIESTE FI MULT PREV - CRED PRIV</t>
  </si>
  <si>
    <t>CSHG 1794 FI MULT PREV CRED PRIV</t>
  </si>
  <si>
    <t>BRASILPREV RT ACCPV FC MULT CRED PRIV</t>
  </si>
  <si>
    <t>SANTANDER FC PREV CMSOTOS MULT CRED PRIV</t>
  </si>
  <si>
    <t>SANTANDER PREV PB SGAST 1 MULT CRED FC</t>
  </si>
  <si>
    <t>CSHG PROVENCE PREV FI MULT   CRED PRIV</t>
  </si>
  <si>
    <t>SAFRA PREV SKY BLUE FC FI MULT PREV*</t>
  </si>
  <si>
    <t>SAFRA PREV ALFRAN FC FI MULT PREV*</t>
  </si>
  <si>
    <t>CSHG 1455 FI MULT PREV CRED PRIV</t>
  </si>
  <si>
    <t>GSDJ PRV FI MULT CRED PRIV</t>
  </si>
  <si>
    <t>ITAU FLEXPREV APN MULT FICFI CRED PRIV</t>
  </si>
  <si>
    <t>FI MULT SHIVA CREDITO PRIVADO</t>
  </si>
  <si>
    <t>CSHG PREV WELFARE FI MULT - CRED PRIV</t>
  </si>
  <si>
    <t>SANT FIC FI PREV PB XXVI MULT CRED PRIV</t>
  </si>
  <si>
    <t>CSHG ADMA PREV FI MULT - CRED PRIV</t>
  </si>
  <si>
    <t>LEBLON ICATU PREVIDENCIA FI MULT</t>
  </si>
  <si>
    <t>BRASILPREV RT LEKA FC MULT CRED PRIVADO</t>
  </si>
  <si>
    <t>ITAU FLEXPREV MARFIM MULTIMERCADO FICFI</t>
  </si>
  <si>
    <t>SANTANDER PREV PB AKIAN MULT CREDPRIV FC</t>
  </si>
  <si>
    <t>HOFFNUNG FI MULT*</t>
  </si>
  <si>
    <t>SAFRA PREV ZEUS FC FI MULT PREV</t>
  </si>
  <si>
    <t>SAFRA PREV LEKA II FC FI MULT PREV</t>
  </si>
  <si>
    <t>SANTANDER FC PREV ALELUIA MULT CRED PRIV</t>
  </si>
  <si>
    <t>CSHG PREV JATOBA FI MULT - CRED PRIV</t>
  </si>
  <si>
    <t>Sant FIC FI Prev Hawkk Mult Cred Priv</t>
  </si>
  <si>
    <t>SANTANDER FC PREV PB BRISA MULT CREDPRIV</t>
  </si>
  <si>
    <t>BRASILPREV RT LW FC FI MULTIMERCADO</t>
  </si>
  <si>
    <t>BRASILPREV RT REVIC FC MULT CRED PRIV</t>
  </si>
  <si>
    <t>SANTANDER PREV XXVIII MULT CRED PRIV FC</t>
  </si>
  <si>
    <t>BRASILPREV RT WL FC MULTI CRED PRIV</t>
  </si>
  <si>
    <t>CSHG PREV JAHU FI MULT CRED PRIV</t>
  </si>
  <si>
    <t>CSHG PREV KNOWLEDGE FI MULT - CRED PRIV</t>
  </si>
  <si>
    <t>CSHG TMPS ZURICH FI MULT PREV CRED PRIV</t>
  </si>
  <si>
    <t>SULAMERICA TRUST FI MULT PREV CRED PRIV</t>
  </si>
  <si>
    <t>BRPREV SANTA EDWIGES FC MULT CRED PRIV</t>
  </si>
  <si>
    <t>CSHG 1688 FI MULT PREV - CRED PRIV</t>
  </si>
  <si>
    <t>CSHG 1716 FI MULT PREV CRED PRIV</t>
  </si>
  <si>
    <t>SULAMERICA FUTURE FI MULTIMERCADO</t>
  </si>
  <si>
    <t>BRASILPREV RT KALIMNOS FC MULT CRED PRIV</t>
  </si>
  <si>
    <t>SANTANDER NSA SRA CONC MULT CRED PRIV FC</t>
  </si>
  <si>
    <t>BTG PACT PREVIDENCIA COM RV FIC FI MULT</t>
  </si>
  <si>
    <t>CSHG 1958 FI MULT PREV - CRED PRIV</t>
  </si>
  <si>
    <t>BRASILPREV RT LNC FC MULT CRED PRIV</t>
  </si>
  <si>
    <t>CSHG 1521 FI MULT PREV CRED PRIV</t>
  </si>
  <si>
    <t>CSHG GFD F FI MULT PREV CRED PRIV</t>
  </si>
  <si>
    <t>BRASILPREV RT EMF FC MULT CRED PRIV</t>
  </si>
  <si>
    <t>SAFRA PREV FC FI MULT FREE</t>
  </si>
  <si>
    <t>SAFRA SIRIUS FIC FI MULT PREVIDENCIARIO</t>
  </si>
  <si>
    <t>FI JASPE PREV MULT PREVIDENCIARIO</t>
  </si>
  <si>
    <t>ITAU FLEXPREV BETA MULT CRED PRIV FICFI</t>
  </si>
  <si>
    <t>BRASILPREV RT FADO FC MULT CRED PRIV</t>
  </si>
  <si>
    <t>BRPREV RT CATHERINE FC MULTI CRED PRIV</t>
  </si>
  <si>
    <t>CSHG AUGUSTUS PREV FI MULT - CRED PRIV</t>
  </si>
  <si>
    <t>SANT FIC FI PREV PB XXV MULT CRED PRIV</t>
  </si>
  <si>
    <t>BNPP FC FI MAPFRE MAXI 20 MULT PREVI</t>
  </si>
  <si>
    <t>APEX LONG BIASED ICATU PREV FI MULT 49</t>
  </si>
  <si>
    <t>CSHG PREV HIGH SAINT FI MULT - CRED PRIV</t>
  </si>
  <si>
    <t>ICATU SEG ANIS PREV FI MULT CRED PRIV</t>
  </si>
  <si>
    <t>CSHG BIZ PREV FI MULT CRED PRIV</t>
  </si>
  <si>
    <t>BRASILPREV RT JP FC MULT CRED PRIV</t>
  </si>
  <si>
    <t>GREEN PREVIDENCIARIO FI MULT CRED PRIV</t>
  </si>
  <si>
    <t>SANT FC PREV PB B DU JOUR MULT CRED PRIV</t>
  </si>
  <si>
    <t>SANTANDER FC PREV PB GAFE MULT CRED PRIV</t>
  </si>
  <si>
    <t>ATHENA ICATU PREV FI MULT 49</t>
  </si>
  <si>
    <t>BRASILPREV RT MYKONOS FC MULT CRED PRIV</t>
  </si>
  <si>
    <t>BRASILPREV RT COLUMBIA FC MULT CRED PRIV</t>
  </si>
  <si>
    <t>ZURICH ANGA PREV CRED PRIV FI MULTI</t>
  </si>
  <si>
    <t>SANTANDER PREV JAHYNE MULT CRED PRIV FC</t>
  </si>
  <si>
    <t>CSHG SUCAR FI MULT PREV - CRED PRIV</t>
  </si>
  <si>
    <t>BRASILPREV RT CF FC MULT CRED PRIV</t>
  </si>
  <si>
    <t>Sant FIC Prev PB Orquidea Mult Cred Priv</t>
  </si>
  <si>
    <t>CEDU PREVIDENCIARIO FI MULT*</t>
  </si>
  <si>
    <t>SANT PREV PB CAMP BUG MULT CRED PRIV FC</t>
  </si>
  <si>
    <t>BRASILPREV RT SAVE FC MULT CRED PRIV</t>
  </si>
  <si>
    <t>SANTANDER PREV PB ALPE MULT CRED PRIV FC</t>
  </si>
  <si>
    <t>CSHG 1454 FI MULT PREV CRED PRIV</t>
  </si>
  <si>
    <t>SANTANDER FC BOM RETIRO MULT CRED PRIV</t>
  </si>
  <si>
    <t>CSHG PREV IHARA II FI MULT - CRED PRIV</t>
  </si>
  <si>
    <t>DUOMO PREV FI MULT CRED PRIV</t>
  </si>
  <si>
    <t>FIL FI MULTIMERCADO CRED PRIV</t>
  </si>
  <si>
    <t>VISIA PREV FI MULTIMERCADO*</t>
  </si>
  <si>
    <t>SANTANDER PREV MARTINA MULT CRED PRIV FI</t>
  </si>
  <si>
    <t>SULAMERICA ALBATROZ PREV FI MULTIMERCADO</t>
  </si>
  <si>
    <t>SANTANDER FC PREV PB NQ MULT CRED PRIV</t>
  </si>
  <si>
    <t>ITAU FLEXPREV SISEREME MULT CRED PRIV FI</t>
  </si>
  <si>
    <t>ITAU FLEX JEQUITIBA MULT CRED PRIV FICFI</t>
  </si>
  <si>
    <t>JGP SULAMERICA FI MULTIMERCADO CRED PRIV</t>
  </si>
  <si>
    <t>FI MULTIMERCADO CREDITO PRIVADO FALCO</t>
  </si>
  <si>
    <t>ITAU FLEXPREV MAPA MULT CRED PRIV FICFI</t>
  </si>
  <si>
    <t>SANTANDER FC PREV TKSSP1 MULT CRED PRIV</t>
  </si>
  <si>
    <t>BTG PACTUAL DISCOVERY PREVID FIC FI MULT*</t>
  </si>
  <si>
    <t>IRIS FC FI MULT PREV</t>
  </si>
  <si>
    <t>SANT PREV PB DESEMBOQUE MULT CRED PRIV**</t>
  </si>
  <si>
    <t>ITAU FLEXPR QI FUTURO MULT CRED PRIV FI</t>
  </si>
  <si>
    <t>GUILDER ZURICH PREV FI MULT CRED PRIV*</t>
  </si>
  <si>
    <t>ITAU FLEX PADANELEX MULT CRED PRIV FICFI</t>
  </si>
  <si>
    <t>BRASILPREV RT IK FC MULT CRED PRIV</t>
  </si>
  <si>
    <t>SULAMERICA EQUIPE PREV FI MULT</t>
  </si>
  <si>
    <t>BRASILPREV RT DB FC MULTI CRED PRIV</t>
  </si>
  <si>
    <t>BRASILPREV RT TH FC MULT CREDITO PRIVADO</t>
  </si>
  <si>
    <t>SAFRA PREV FC FI MULT PREV PASARGADA</t>
  </si>
  <si>
    <t>FI MULTIMERCADO ITAPEMA CRED PRIV</t>
  </si>
  <si>
    <t>BRADESCO FC FI MULT PORTF DIN PGBL/VGBL*</t>
  </si>
  <si>
    <t>BRADESCO FC FI MULT PORT ARROJ PGBL/VGBL*</t>
  </si>
  <si>
    <t>ITAU FLEX PRIV PITTY MULT CRED PRIV FC</t>
  </si>
  <si>
    <t>SAFRA PREV II FC FC FI MULT PREV</t>
  </si>
  <si>
    <t>FIC FI MULTIMERCADO SAO MANUEL</t>
  </si>
  <si>
    <t>BRASILPREV RT IGNEUS FC MULT CRED PRIV</t>
  </si>
  <si>
    <t>ITAU FLEXP WINSOME MULT FICFI CRED PRIV</t>
  </si>
  <si>
    <t>SULAMERICA VOO LIVRE PREV FI MULT</t>
  </si>
  <si>
    <t>SANTANDER PREV PB JIMU MULT CRED PRIV FC</t>
  </si>
  <si>
    <t>IM PREVIDENCIA COM RV IU FICFI MULT</t>
  </si>
  <si>
    <t>ICATU KAD FIE PREV FC FI MULT CRED PRIV</t>
  </si>
  <si>
    <t>BRPREV SAMOS FC MULT CRED PRIV</t>
  </si>
  <si>
    <t>BRASILPREV RT AQUA FC MULT CRED PRIVADO</t>
  </si>
  <si>
    <t>SAFRA PREV IFG FC FI MULT PREVIDENCIARIO</t>
  </si>
  <si>
    <t>ITAU FLEXPREV VISION MULT FC</t>
  </si>
  <si>
    <t>BRASILPREV RT KERARA FC MULT CRED PRIV</t>
  </si>
  <si>
    <t>SUSSEGO PREVIDENCIA FI MULT*</t>
  </si>
  <si>
    <t>BRAIN TOTAL PREV FI MULT*</t>
  </si>
  <si>
    <t>SANT PREV PB SOUSANIL MULT CRED PRIV FC</t>
  </si>
  <si>
    <t>VITREO FOF SUPERPREV ICATU FI MULT*</t>
  </si>
  <si>
    <t>ITAU FLEXPREV BALOS MULT CRED PRIV FI*</t>
  </si>
  <si>
    <t>FC DE FI MULT CRED PRIV BVP LXXVI*</t>
  </si>
  <si>
    <t>BRPREV RT NB 5 ESTR FC MULTI CRED PRIV</t>
  </si>
  <si>
    <t>BRADESCO FC FI MULT PORTF MOD PGBL/VGBL*</t>
  </si>
  <si>
    <t>MAPFRE INVEST MULTIMERCADO PREV FC FI</t>
  </si>
  <si>
    <t>CSHG PREV KAIZEN FI MULT - CRED PRIV</t>
  </si>
  <si>
    <t>BRASILPREV RT BAUMARIAS FC MULT CREDPRIV</t>
  </si>
  <si>
    <t>BRASILPREV MULT MULTIESTRATEGIA IV FC FI*</t>
  </si>
  <si>
    <t>FC DE FI MULT CRED PRIV PROSPERIDADE II*</t>
  </si>
  <si>
    <t>FC DE FI MULT CRED PRIV PREVAPEL*</t>
  </si>
  <si>
    <t>MONGERAL AEGO RV 20 PRIV PREV FIC FI MUL</t>
  </si>
  <si>
    <t>FIC FI MULT CRED PRIV BVP II</t>
  </si>
  <si>
    <t>OURO FINO FIC FI MULT PREVIDENCIARIO</t>
  </si>
  <si>
    <t>ITAU FLEXPREV FSA  TM MULT CRED PRIV FI</t>
  </si>
  <si>
    <t>BRASILPREV MULT MULTIESTRATEGIA III FC</t>
  </si>
  <si>
    <t>SANTANDER FC PREV PB PART MULT CRED PRIV</t>
  </si>
  <si>
    <t>ITAU FLEX CORP PLAT II RV49 FICFI MULT</t>
  </si>
  <si>
    <t>CSHG ABSOLUTE II PREV FC FI MULT*</t>
  </si>
  <si>
    <t>ARIES FIC DE FI MULT PREVIDENCIARIO</t>
  </si>
  <si>
    <t>BRASILPREV RT IBIAPABA FC MULT CRED PRIV</t>
  </si>
  <si>
    <t>ITAU FLEXPREV LAC PERO MULT CRED PRIV FI</t>
  </si>
  <si>
    <t>FIC FI MULT CRED PRIV PEROPA</t>
  </si>
  <si>
    <t>FC DE FI MULT CRED PRIV MDSV*</t>
  </si>
  <si>
    <t>ICATU SEG ATALAIA PREV FI MULT CRED PRIV</t>
  </si>
  <si>
    <t>FC DE FI MULT CRED PRIV BVP LVII*</t>
  </si>
  <si>
    <t>ITAU FLEXPR LUKETTE MULT CRED PRIV FICFI</t>
  </si>
  <si>
    <t>ITAJUI CARPA PREV FI MULT CRED PRIV</t>
  </si>
  <si>
    <t>FC FI MULT CRED PRIV GUARDA*</t>
  </si>
  <si>
    <t>SANT FIC FI PREV MOD SUP MULT CRED PRIV</t>
  </si>
  <si>
    <t>SANT FIC FI 20 II MULT CRED PRIV</t>
  </si>
  <si>
    <t>ITAU FLEXP VIDEIRAS MULT CRED PRIV FICFI</t>
  </si>
  <si>
    <t>FC DE FI MULT CRED PRIV BVP LI*</t>
  </si>
  <si>
    <t>CITIPREVIDENCIA MULT FI PREVIDENCIARIO</t>
  </si>
  <si>
    <t>FC DE FI MULT CRED PRIV BVP XXIV*</t>
  </si>
  <si>
    <t>FC FI MULT CRED PRIV PORTO SEGURO*</t>
  </si>
  <si>
    <t>FC DE FI MULT CRED PRIV SP5150*</t>
  </si>
  <si>
    <t>CSHG PREV COSTA  VERDE FI MULT CRED PRIV</t>
  </si>
  <si>
    <t>FIC FI MULT CRED PRIV D V O</t>
  </si>
  <si>
    <t>FC FI MULT CRED PRIV BVP XLIX*</t>
  </si>
  <si>
    <t>FIC FI MULT CREDITO PRIVADO CIFRA</t>
  </si>
  <si>
    <t>KINEA PREV XTR FIC FI MULTIMERCADO</t>
  </si>
  <si>
    <t>AZ QUEST ICATU MULTI PREV FC FI MULT</t>
  </si>
  <si>
    <t>CSHG ICATU AT FCFI MULT PREV CRED PRIV*</t>
  </si>
  <si>
    <t>ITAU FLEXPREV RUNNER MULTIMERCADO FICFI</t>
  </si>
  <si>
    <t>ACR INVESTIMENTOS FI MULT</t>
  </si>
  <si>
    <t>FC DE FI MULT CRED PRIV VEJIM*</t>
  </si>
  <si>
    <t>FC FI MULT CRED PRIV MEG*</t>
  </si>
  <si>
    <t>FC DE FI MULT CRED PRIV ORG*</t>
  </si>
  <si>
    <t>FC DE FI MULT CRED PRIV DIEGO 10*</t>
  </si>
  <si>
    <t>BTG PACTUAL PGBL BETA C FIQFI MULT PREV</t>
  </si>
  <si>
    <t>BRASILPREV BOAVISTANO FC MULT CRED PRIV</t>
  </si>
  <si>
    <t>ICATU SEG ALFERE FI MULT CRED PRIV</t>
  </si>
  <si>
    <t>FC DE FI MULT CRED PRIV OM</t>
  </si>
  <si>
    <t>FC DE FI MULT CRED PRIV CCGW*</t>
  </si>
  <si>
    <t>FIC FI MULT CREDITO PRIVADO EMERESIS</t>
  </si>
  <si>
    <t>VIDEIRAS FI MULT CRED PRIV</t>
  </si>
  <si>
    <t>CSHG ZURICH AT FCFI MULT PREV CRED PRIV</t>
  </si>
  <si>
    <t>OCCAM ICATU PREV FC FI MULT</t>
  </si>
  <si>
    <t>SAFRA PREV MULTI EST VIP FC FI MULT PREV</t>
  </si>
  <si>
    <t>FC DE FI MULT CRED PRIV OXFORD</t>
  </si>
  <si>
    <t>FC FI MULT CRED PRIV ROMANEE PREV</t>
  </si>
  <si>
    <t>ABSOLUTE ICATU I PREV FC FI MULT*</t>
  </si>
  <si>
    <t>FIC FI MULT CRED PRIV PILOT BLUE</t>
  </si>
  <si>
    <t>FC DE FI MULT CRED PRIV GREEN GOLD</t>
  </si>
  <si>
    <t>ARGUCIA ENDOWMENT FI MULTIMERCADO</t>
  </si>
  <si>
    <t>FIC FI MULT CRED PRIV OASIS</t>
  </si>
  <si>
    <t>FIC FI MULTIMERCADO 4AVB</t>
  </si>
  <si>
    <t>FIC FI MULT CRED PRIV EXCELLENCE</t>
  </si>
  <si>
    <t>FC FI MULT CRED PRIV JEBFRANCO</t>
  </si>
  <si>
    <t>FIC FI MULT CRED PRIV M PARENTE</t>
  </si>
  <si>
    <t>FC DE FI MULT CRED PRIV BVP XXV</t>
  </si>
  <si>
    <t>FLAMINGO FI MULTIMERCADO PREV</t>
  </si>
  <si>
    <t>FC FI MULT CRED PRIV BVP XXVII</t>
  </si>
  <si>
    <t>ITAU FLEX FSF FUTURE MULT CRED PRIV FC*</t>
  </si>
  <si>
    <t>GAUSS ZURICH PREV FC FI MULT</t>
  </si>
  <si>
    <t>SANT FIC FI 20 I MULT CRED PRIV</t>
  </si>
  <si>
    <t>FC DE FI MULT CRED PRIV BVP XX</t>
  </si>
  <si>
    <t>FIC DE FI MULTIMERCADO OLIMPIA</t>
  </si>
  <si>
    <t>FIC FI MULT CRED PRIV MURANO</t>
  </si>
  <si>
    <t>BRAD FIC FI MULT PGBL VGBL THYSSENKRUPP</t>
  </si>
  <si>
    <t>GERACAO FUTURO PREV FC DE FI MULT</t>
  </si>
  <si>
    <t>ICATU SEG JULIUS PREV FI MULT CRED PRIV</t>
  </si>
  <si>
    <t>FC DE FI MULT CRED PRIV UNA PREVIDENCIA</t>
  </si>
  <si>
    <t>FIC FI MULT CRED PRIV BVP III</t>
  </si>
  <si>
    <t>FC DE FI MULT CREDITO PRIVADO CARBONE</t>
  </si>
  <si>
    <t>PREV VGBL 20 FC FI MULT PREV</t>
  </si>
  <si>
    <t>FC FI MULT CRED PRIV MESTICAS</t>
  </si>
  <si>
    <t>FIC FI MULT CRED PRIV SUPERACAO</t>
  </si>
  <si>
    <t>SAFRA PREV COPERNICO FC FI MULT PREV</t>
  </si>
  <si>
    <t>FC DE FI MULT CRED PRIV STANLEY</t>
  </si>
  <si>
    <t>FC DE FI MULT CRED PRIV MONTENEGRO</t>
  </si>
  <si>
    <t>BRADESCO H FC FI MULT PGBL/VGBL DINAMICO</t>
  </si>
  <si>
    <t>FIC FI MULT CRED PRIV BVP VII</t>
  </si>
  <si>
    <t>FC FI MULT CRED PRIV BVP LXIV*</t>
  </si>
  <si>
    <t>FIC FI MULTIMERCADO DELOITTE</t>
  </si>
  <si>
    <t>CSHG 1518 FI MULT PREV - CRED PRIV</t>
  </si>
  <si>
    <t>BRAD FC FI MULT PRIV MULTIGEST PGBL/VGBL*</t>
  </si>
  <si>
    <t>FC DE FI MULT CRED PRIV N S CONCEICAO II</t>
  </si>
  <si>
    <t>FIC FI MULT CRED PRIV RAF</t>
  </si>
  <si>
    <t>FI MULT CRED PRIV PI XII</t>
  </si>
  <si>
    <t>FC DE FI MULT CRED PRIV STA RITA CASSIA</t>
  </si>
  <si>
    <t>FIC FI MULT CRED PRIV PLYK</t>
  </si>
  <si>
    <t>FIC FI MULT ESSS</t>
  </si>
  <si>
    <t>BRASILPREV RT OCEANUS FC MULT CRED PRIV</t>
  </si>
  <si>
    <t>FIC FI MULT CRED PRIV PARTNERS</t>
  </si>
  <si>
    <t>SAFRA PREV MULTI ESTRAT FIC FI MULT PREV</t>
  </si>
  <si>
    <t>BRAD FC FI MULT MULTIGESTORES PGBL/VGBL*</t>
  </si>
  <si>
    <t>FIC FI MULT CRED PRIV FRIENDS PREV</t>
  </si>
  <si>
    <t>FC FI MULT CRED PRIV MERLIN O MAGO</t>
  </si>
  <si>
    <t>FIC FI MULT CRED PRIV ALCACUZ</t>
  </si>
  <si>
    <t>ARX TARGET ICATU PREV FC FI MULT</t>
  </si>
  <si>
    <t>FIC FI MULT CRED PRIV BEL</t>
  </si>
  <si>
    <t>CAIXA FIC PREV PREVIN MULT ESTR LIVRE 80*</t>
  </si>
  <si>
    <t>BRADESCO FIC MULTIMERCADO VGBL V15 30</t>
  </si>
  <si>
    <t>BRASILPREV RT FPJ FC MULT CRED PRIV</t>
  </si>
  <si>
    <t>BRADESCO FIC MULTIMERCADO PGBL V15 30</t>
  </si>
  <si>
    <t>ALFAPREV DINAMICO - FC FI MULT PREV</t>
  </si>
  <si>
    <t>FC DE FI MULT CRED PRIV RVCMH*</t>
  </si>
  <si>
    <t>SANT FI PREV PB LUX PLUS MULT CRED PRIV</t>
  </si>
  <si>
    <t>NOVUS CAPITAL P ADVISORY ICATU FI MULT</t>
  </si>
  <si>
    <t>IM PREVIDENCIA SEM RV IU FICFI MULT</t>
  </si>
  <si>
    <t>FIC FI MULTIMERCADO POTENCIA</t>
  </si>
  <si>
    <t>FIC FI MULT CRED PRIV GUAICARA</t>
  </si>
  <si>
    <t>ITAU FLEXPREV ANAB MULT CRED PRIV FI*</t>
  </si>
  <si>
    <t>FIC FI MULT CREDITO PRIVADO PELEGRINO</t>
  </si>
  <si>
    <t>FC DE FI MULT CRED PRIV KIARA*</t>
  </si>
  <si>
    <t>COROT FIC FI MULT CRED PRIV**</t>
  </si>
  <si>
    <t>ITAU FLEX FIGO PREV MULT CRED PRIV FICFI</t>
  </si>
  <si>
    <t>SMRB FIC FI MULT CRED PRIV</t>
  </si>
  <si>
    <t>FIC FI MULT CREDITO PRIVADO ITATIBA</t>
  </si>
  <si>
    <t>FIC FI MULT CRED PRIV APPENNINI</t>
  </si>
  <si>
    <t>ITAU FLEXPREV ANAMI MULT CRED PRIV FICFI**</t>
  </si>
  <si>
    <t>FI MULT CRED PRIV SOURE*</t>
  </si>
  <si>
    <t>FIC FI MULT CRED PRIV GMREIS II</t>
  </si>
  <si>
    <t>ITAU FLEXPREV AMBM MULTI CRED PRIV FICFI</t>
  </si>
  <si>
    <t>ITAU FLEX FUTURO 20 MULT CRED PRIV FICFI</t>
  </si>
  <si>
    <t>FC DE FI MULT CRED PRIV JAT*</t>
  </si>
  <si>
    <t>FIC FI MULTIMERCADO PRIMOMEGA</t>
  </si>
  <si>
    <t>SANT FI PREV PROKAVI MULT CRED PRIV</t>
  </si>
  <si>
    <t>FIC FI PREV PB PITANGA MULT CRED PRIV</t>
  </si>
  <si>
    <t>FIC FI MULT CRED PRIV TAWAKOL</t>
  </si>
  <si>
    <t>FC DE FI MULT CRED PRIV AMALISA</t>
  </si>
  <si>
    <t>KINEA PREV MULTIMERCADO FI MULT</t>
  </si>
  <si>
    <t>CX FIC PREV PREVINVEST MULT CRED PRIV 80</t>
  </si>
  <si>
    <t>AVERAM FI MULT CRED PRIV</t>
  </si>
  <si>
    <t>FIC FI MULT PGBL VGBL ELDORADO RV49</t>
  </si>
  <si>
    <t>FIC FI MULT CRED PRIV DANIELA</t>
  </si>
  <si>
    <t>FIC FI MULT CRED PRIV MASE PREVIDENCIA</t>
  </si>
  <si>
    <t>FIC FI MULT CRED PRIV JARDIM</t>
  </si>
  <si>
    <t>ITAU FLEXPREV PRIVATE ASPASIA MULT FICFI</t>
  </si>
  <si>
    <t>FC DE FI MULT CRED PRIV MNM*</t>
  </si>
  <si>
    <t>CORP EXCL FIC FI MULT PGBL VGBL RV 49</t>
  </si>
  <si>
    <t>FC FI MULT CRED PRIV PANA X*</t>
  </si>
  <si>
    <t>FIC FI MULT ZAPARIN</t>
  </si>
  <si>
    <t>Sant FICFI Prev PB Ancora Mult CRED PRIV</t>
  </si>
  <si>
    <t>FIC FI MULTIMERCADO ORIZZONTE 10</t>
  </si>
  <si>
    <t>ICATU SEG TNA P P FC FI MULT CRED PRIV</t>
  </si>
  <si>
    <t>FIC FI MULT CRED PRIV LIVEDO</t>
  </si>
  <si>
    <t>ITAU FLEXPREV CORPORATE PREMIUM RF FICFI</t>
  </si>
  <si>
    <t>BTG PACTUAL PGBL CONSERV FIQFI MULT PREV</t>
  </si>
  <si>
    <t>UNIAO ASP PG E VG FI MULT CRED PRIV PREV*</t>
  </si>
  <si>
    <t>UNIÃO SEGURADORA S.A. - VIDA E PREVIDÊNCIA (ATUAL DENOMINAÇÃO DE UNIÃO DE PREVIDÊNCIA S.A.)</t>
  </si>
  <si>
    <t>UNIÃO DE PREVIDÊNCIA S.A.</t>
  </si>
  <si>
    <t>CAIXA FIC PREV 125 MULTI CRED PRIV</t>
  </si>
  <si>
    <t>SANTANDER FI FUTURE MULTIMERCADO</t>
  </si>
  <si>
    <t>ICATU S AL PREV PRI FC FI MULT CRED PRIV*</t>
  </si>
  <si>
    <t>CAIXA FIC PREVID PREV MULT CRED PRIV 150</t>
  </si>
  <si>
    <t>FC DE FI MULT CRED PRIV HSJ*</t>
  </si>
  <si>
    <t>FIC FI MULT CRED PRIV GOLD MEDAL 2016**</t>
  </si>
  <si>
    <t>BRAD PRIV FC FI MULT ASSET ALLO PGBLVGBL</t>
  </si>
  <si>
    <t>ITAU FLEXP FSA TM II CRED PRIV MULTIM FI</t>
  </si>
  <si>
    <t>CAIXA FIC PREV 200 MULTI CRED PRIV</t>
  </si>
  <si>
    <t>SUL AMERICA CONC FI MULTIMERCADO*</t>
  </si>
  <si>
    <t>CAIXA FIC PREV 250 MULTI CRED PRIV</t>
  </si>
  <si>
    <t>CAIXA FIC PREV PREVIN MULT ESTR LIVRE 60*</t>
  </si>
  <si>
    <t>ICATU SEG PREVIDENCIA FC FI MULT</t>
  </si>
  <si>
    <t>ICATU SEG PREVIDENCIA OSD FC FI MULT*</t>
  </si>
  <si>
    <t>SANT ICATU STRIX FI ESP CONST MULT</t>
  </si>
  <si>
    <t>BRADESCO FC FI MULT MACRO PGBL/VGBL</t>
  </si>
  <si>
    <t>S PREV MULTIESTRATEGIA 2 FC FI MULT PREV</t>
  </si>
  <si>
    <t>SANT FIC FI PREV SUP MULT CRED PRIV</t>
  </si>
  <si>
    <t>CSHG ALL SPX LANCER PREV FC FI MULT*</t>
  </si>
  <si>
    <t>ZURICH SCHRODER FI MULTIMERCADO*</t>
  </si>
  <si>
    <t>ZAGREB I PREV FI MULT - CRED PRIV*</t>
  </si>
  <si>
    <t>SULAMERICA SAGE PREV FI MULTIMERCADO</t>
  </si>
  <si>
    <t>CSHG VENETIAN FI MULT PREV - CRED PRIV*</t>
  </si>
  <si>
    <t>ITAU FLEXP UHURUPEAK MULT CRED PRIV FI</t>
  </si>
  <si>
    <t>ICATU SEG ALPHA PREV FI MULT CRED PRIV</t>
  </si>
  <si>
    <t>SANT PREV PB NO CINTRA MULT CRED PRIV FC</t>
  </si>
  <si>
    <t>FLEXPREV ALISEOS MULTIMERCADO FI</t>
  </si>
  <si>
    <t>TURNAROUND PREV SULAMERICA EXC FI MULT</t>
  </si>
  <si>
    <t>FLEXPREV LUNA MULT CRED PRIV FI</t>
  </si>
  <si>
    <t>ITAU FLEX PREVILLE MULT CRED PRIV FI</t>
  </si>
  <si>
    <t>IU CORPORATE MULTI FICFI MULT CRED PRIV</t>
  </si>
  <si>
    <t>ITAU FLEXPREV LALU MULT CRED PRIV FICFI</t>
  </si>
  <si>
    <t>ITAU FLEX UNIVERSUS MULT CRED PRIV FICFI</t>
  </si>
  <si>
    <t>FI MULT LONGEVIDADE II</t>
  </si>
  <si>
    <t>ITAU FLEXPREV CACATETE MULTIM FICFI</t>
  </si>
  <si>
    <t>FLEXPREV MANET MULT CRED PRIV FICFI</t>
  </si>
  <si>
    <t>ITAU FLEXPREV CORPORATE BW MULT FICFI</t>
  </si>
  <si>
    <t>AVIAO FI MULTIMERCADO</t>
  </si>
  <si>
    <t>ITAU FLEXPREV PECAS MULT CRED PRIV FI</t>
  </si>
  <si>
    <t>ICATU SEG GLOB EQ INCOME 10 FI MULT PREV</t>
  </si>
  <si>
    <t>ITAU FLEXPREV VELONA MULT CRED PRIV</t>
  </si>
  <si>
    <t>ICATU SEG AQUA PREV FI MULT</t>
  </si>
  <si>
    <t>ITAU FLEXPREV LUISA MULTIMERCADO FICFI</t>
  </si>
  <si>
    <t>ITAU FLEX ARAUCARIA MULT CRED PRIV FICFI</t>
  </si>
  <si>
    <t>ITAU FLEXPREV FUTURO 35 MULT FI</t>
  </si>
  <si>
    <t>ITAU FLEX TURQUESA MULT CRED PRIV FC</t>
  </si>
  <si>
    <t>ITAU FLEXPREV AERO MULT CRED PRIV FICFI</t>
  </si>
  <si>
    <t>CEDRO PREVIDENCIA FI MULT CRED PRIV</t>
  </si>
  <si>
    <t>RENTAVEL PREV FI MULT CRED PRIV</t>
  </si>
  <si>
    <t>ITAU FLEXPREV LINHO MULT CRED PRIV FICFI</t>
  </si>
  <si>
    <t>ITAU FLEXP OLIMPO XVII MULT CRED PRIV FI</t>
  </si>
  <si>
    <t>ITAU FLEXPREV NVF MM CRED PRIV FICFI</t>
  </si>
  <si>
    <t>ITAU FLEXPREV AMANSARA MULT CRED PRIV FI</t>
  </si>
  <si>
    <t>PREV V-49 FUNDO DE INVESTIMENTO MULT</t>
  </si>
  <si>
    <t>SULAMERICA LONG TERM PREV EXC FI MULT</t>
  </si>
  <si>
    <t>BRASILPREV RT IGNIS FC MULT CRED PRIV</t>
  </si>
  <si>
    <t>ITAU FLEXPREV S R M MULT CRED PRIV FI</t>
  </si>
  <si>
    <t>ITAU FLEX LA QUINTA MULT CRED PRIV FI</t>
  </si>
  <si>
    <t>SAFRA PREV EVEREST FI MULT PREV*</t>
  </si>
  <si>
    <t>ITAU FLEX LONGEVITA MULT CRED PRIV FICFI</t>
  </si>
  <si>
    <t>ICATU SEG FRANKLIN TEMPL PREV FI MULT</t>
  </si>
  <si>
    <t>CSHG ZUR JR AT FCFI MULT PREV CRED PRIV</t>
  </si>
  <si>
    <t>CSHG VALENCIA FI MULT PREV CRED PRIV</t>
  </si>
  <si>
    <t>ITAU FLEXPREV RALIA MULT FICFI CRED PRIV</t>
  </si>
  <si>
    <t>FIC PREV PB VOKIN MONTBLANC MULTCREDPRIV</t>
  </si>
  <si>
    <t>POMAR FI MULT CRED PRIV</t>
  </si>
  <si>
    <t>ITAU FLEXPREV JGBL MULT CRED PRIV FICFI</t>
  </si>
  <si>
    <t>MORRO AZUL PREV FI MULT CRED PRIV*</t>
  </si>
  <si>
    <t>1960 PREVIDENCIA FI MULT CRED PRIV</t>
  </si>
  <si>
    <t>CFE PREV FI MULT CRED PRIV</t>
  </si>
  <si>
    <t>ITAU FLEXPREV MASSADA MULTIMERCADO FICFI</t>
  </si>
  <si>
    <t>GAUSS MAPFRE JURO REAL FC FI MULT PREV</t>
  </si>
  <si>
    <t>ITAU FLEXPREV VINE MULT CRED PRIV FI</t>
  </si>
  <si>
    <t>ITAU FLEX NOVA GER  MULT CRED PRIV FICFI</t>
  </si>
  <si>
    <t>ITAU FLEXPREV JJJ MULTIMERCADO FICFI</t>
  </si>
  <si>
    <t>SULAMERICA MULTICARTEIRA PREV FICFI MULT</t>
  </si>
  <si>
    <t>ITAU FLEXPREV GMP MULT CRED PRIV FI</t>
  </si>
  <si>
    <t>ITAU FLEX BLUE FUTURE MULT CRED PRIV FC*</t>
  </si>
  <si>
    <t>BRAIN PREV FI MULTIMERCADO</t>
  </si>
  <si>
    <t>BRASILPREV RT JR FC MULT CRED PRIV</t>
  </si>
  <si>
    <t>TRAFALGAR FI PREV MULT CRED PRIV QUALI*</t>
  </si>
  <si>
    <t>ITAU FLEXPREV SCVZ MULT CRED PRIV FI</t>
  </si>
  <si>
    <t>ATSU PREV SULAMERICA FI MULTIMERCADO*</t>
  </si>
  <si>
    <t>ITAU FLEXPREV ESPECIAL II FI MULT</t>
  </si>
  <si>
    <t>CSHG HGN PREV FI MULT CRED PRIV</t>
  </si>
  <si>
    <t>ITAU F DILETTO II MULT CRED PRIV FICFI</t>
  </si>
  <si>
    <t>ITAU FLEX AGILLE II MULT CRED PRIV FICFI</t>
  </si>
  <si>
    <t>ITAU FLEX DOGMA MAX MULT CRED PRIV FICFI</t>
  </si>
  <si>
    <t>CSHG 1427 FI MULT PREV CRED PRIV</t>
  </si>
  <si>
    <t>VERDE AM ICATU PREV FC FI MULT PREV</t>
  </si>
  <si>
    <t>ITAU PREV VERDE AM FI MULT</t>
  </si>
  <si>
    <t>ITAU FLEXPR BRAQUE MULT CRED PRIV FICFI</t>
  </si>
  <si>
    <t>CSHG VERDE AM PREV II FIC FI MULT PREV</t>
  </si>
  <si>
    <t>ITAU PRIVATE PREV IMP 3 II MULT FC*</t>
  </si>
  <si>
    <t>VERDE AM PREVIDENCIA  II FC FI MULT PREV</t>
  </si>
  <si>
    <t>ITAU FLEXP CHALTEN MULT CRED PRIV FICFI</t>
  </si>
  <si>
    <t>ITAU FLEXPREV AMBAR MULT CRED PRIV FICFI</t>
  </si>
  <si>
    <t>CSHG PREV RTZZ FI MULT - CRED PRIV</t>
  </si>
  <si>
    <t>ITAU PRIVATE PREV 3 MULT FC*</t>
  </si>
  <si>
    <t>CSHG GUANABARA PREV FI MULT - CRED PRIV*</t>
  </si>
  <si>
    <t>PALMARES FI MULTIMERCADO CRED PRIV</t>
  </si>
  <si>
    <t>VERDE AM ICATU ESTRATEGIA FC FIM PREV</t>
  </si>
  <si>
    <t>FLEXPREV TEMPLARIO MULT FICFI</t>
  </si>
  <si>
    <t>ITAU FLEXP QUADRATO MULT CRED PRIV FICFI</t>
  </si>
  <si>
    <t>NAVI LS ICATU PREVIDENCIA FI MULT</t>
  </si>
  <si>
    <t>PWM PREVIDENCIA FI MULTIMERCADO</t>
  </si>
  <si>
    <t>SAFRA PREV EXCLUSIVE FC FI MULT PREV*</t>
  </si>
  <si>
    <t>KYRIE FI EC MULT CREDITO PRIVADO</t>
  </si>
  <si>
    <t>CSHG PREV MARIE FI MULT CRED PRIV</t>
  </si>
  <si>
    <t>ITAU FLEX RICKY FICFI E C  MULT CREDPRIV</t>
  </si>
  <si>
    <t>UNIBANCO PREV CORPORATE X FI MULTI</t>
  </si>
  <si>
    <t>CSHG OTTOMAYA PREV FI MULT - CRED PRIV</t>
  </si>
  <si>
    <t>CONSTELLATION SULAMERICA PREV FI MULT*</t>
  </si>
  <si>
    <t>AMSP PREVIDENCIA FI MULTIMERCADO</t>
  </si>
  <si>
    <t>ITAU FLEXPREV DEGAS MULT CRED PRIV FI</t>
  </si>
  <si>
    <t>OPPORTUNITY ICATU PREVIDENCIA FI MULT*</t>
  </si>
  <si>
    <t>ITAU PRIVATE PREV MULTIESTRAT MULT FICFI</t>
  </si>
  <si>
    <t>FIC ICATU DIAMOND MULT PREV CRED PRIV</t>
  </si>
  <si>
    <t>ICATU SEG COMPOSTO 20C FC DE FI MULTI</t>
  </si>
  <si>
    <t>BRASILPREV RT A64 FC MULT CRED PRIV</t>
  </si>
  <si>
    <t>ITAU FLE VERACE II MULT CRED PRIV FICFI</t>
  </si>
  <si>
    <t>GALT ICATU SEG PREVIDENCIARIO FI MULT</t>
  </si>
  <si>
    <t>VINCI EQ ICATU PREV FC FI MULT II</t>
  </si>
  <si>
    <t>CANVAS ICATU PREV FC FI MULT PREV</t>
  </si>
  <si>
    <t>ICATU CAPITAL PREV FI MULTIMERCADO</t>
  </si>
  <si>
    <t>ICATU SEG BLACK SEA FI MULT*</t>
  </si>
  <si>
    <t>ICATU SEG COMPOSTO 49C FC DE FI MULT</t>
  </si>
  <si>
    <t>ICATU SEG COMPOSTO 20B FC DE FI MULT</t>
  </si>
  <si>
    <t>BRASILPREV MULT DIVIDENDOS III FC</t>
  </si>
  <si>
    <t>SUMMIT ICATU SEG FI MULTIMERCADO</t>
  </si>
  <si>
    <t>BRASILPREV MULTIMERCADO DIVIDENDOS II FC</t>
  </si>
  <si>
    <t>BRASILPREV MULTIMERCADO DIVIDENDOS I FC</t>
  </si>
  <si>
    <t>MANDORLA PREV FI MULT CRED PRIV</t>
  </si>
  <si>
    <t>SAFRA PREV MIX FC FI MULT CRED PRIV PREV*</t>
  </si>
  <si>
    <t>BELLA ICATU PREVIDENCIARIO FI MULT*</t>
  </si>
  <si>
    <t>SASTRE PREV ICATU SEG FI MULT CRED PRIV*</t>
  </si>
  <si>
    <t>BRASILPREV RT CAELUM FC MULT CRED PRIV</t>
  </si>
  <si>
    <t>SANT FIC FI 49 MULTIMERCADO CRE PRIV</t>
  </si>
  <si>
    <t>SANT FICFI PREV AGRES SUP MULT CRED PRIV</t>
  </si>
  <si>
    <t>FC FI MULT CRED PRIV BVP LXVI*</t>
  </si>
  <si>
    <t>MONGERAL AEG RV 45 PRIV PREV FC FI MULT</t>
  </si>
  <si>
    <t>IU CONFIANCA FI MULT</t>
  </si>
  <si>
    <t>FC DE FI MULT CRED PRIV SABAMAR*</t>
  </si>
  <si>
    <t>G5 POLARIS PREV FI MULT CRED PRIV</t>
  </si>
  <si>
    <t>CSHG 1965 FI MULT PREV - CRED PRIV*</t>
  </si>
  <si>
    <t>ITAU PREV MULTIGESTOR MULT FC FI*</t>
  </si>
  <si>
    <t>ZURICH BNPP FC FI MULT PREVIDENCIARIO</t>
  </si>
  <si>
    <t>ZEVER Q ICATU PREVID FI MULT CRED PRIV*</t>
  </si>
  <si>
    <t>ITAU SELECAO PREV MULTIFUNDOS MULT FC FI*</t>
  </si>
  <si>
    <t>CSHG 1967 FI MULT PREV CRED PRIV*</t>
  </si>
  <si>
    <t>SAFARI SULAMERICA PREV FIC FI MULT*</t>
  </si>
  <si>
    <t>FIC FI MULT CRED PRIV ROYAL</t>
  </si>
  <si>
    <t>BTG PACTUAL IS DINAM 49 FIC MULT PREV</t>
  </si>
  <si>
    <t>FC DE FI MULT CRED PRIV CHUMBO*</t>
  </si>
  <si>
    <t>FC VOTO ICATU T. G. PREV MULT CRED PRIV*</t>
  </si>
  <si>
    <t>BTG PACTUAL IS MODERADO FIC MULT PREV</t>
  </si>
  <si>
    <t>TRUXT MACRO PREV ICATU FC FI MULT*</t>
  </si>
  <si>
    <t>ICATU SEG MACRO FI MULT PREVIDENCIARIO*</t>
  </si>
  <si>
    <t>ICATU SEG FRANKLIN MULT FI MULT PREV</t>
  </si>
  <si>
    <t>FC DE FI MULT CRED PRIV MRB*</t>
  </si>
  <si>
    <t>ICATU SEG CP PREV FI MULT CRED PRIV*</t>
  </si>
  <si>
    <t>FC DE FI MULT CRED PRIV BVP LXI*</t>
  </si>
  <si>
    <t>FIDUC ICATU PREVIDENCIA FI MULT*</t>
  </si>
  <si>
    <t>GARDE ARAMIS ICATU PREV FC FI MULT*</t>
  </si>
  <si>
    <t>SANTANDER FIC FI PREV MULT CRED PRIV</t>
  </si>
  <si>
    <t>SANTANDER PREV SABIYA MULT FC*</t>
  </si>
  <si>
    <t>ICATU SEG ALOC DINAMICA FI MULT</t>
  </si>
  <si>
    <t>ACESSO SPX LANCER PREV FIC FI MULT*</t>
  </si>
  <si>
    <t>Performance de Fundos Previdenciários Multimercados - Período de 18 meses</t>
  </si>
  <si>
    <r>
      <t>IMAB acumulado dos últimos 18 meses</t>
    </r>
    <r>
      <rPr>
        <b/>
        <vertAlign val="superscript"/>
        <sz val="8"/>
        <color theme="0"/>
        <rFont val="Tahoma"/>
        <family val="2"/>
      </rPr>
      <t>4</t>
    </r>
  </si>
  <si>
    <t>BRPREV RT KARPATHOS FC MULT CRED PRIV*</t>
  </si>
  <si>
    <t>SULA IBIUNA LONG BIASED PREV FI MULT*</t>
  </si>
  <si>
    <t>ADAM BP PREVIDENCIA FC FI MULT*</t>
  </si>
  <si>
    <t>BOGARI VALUE ICATU PREV FI MULT*</t>
  </si>
  <si>
    <t>ATHENA ICATU PREVIDENCIARIO FI MULT 70*</t>
  </si>
  <si>
    <t>CSHG 1963 FI MULT PREV - CRED PRIV*</t>
  </si>
  <si>
    <t>SANT PREV PB XXXV MULT CRED PRIV FIC FI*</t>
  </si>
  <si>
    <t>CLARITAS ADVISORY ICATU PREV FI MULT*</t>
  </si>
  <si>
    <t>CMSOROBO PREV FI MULT*</t>
  </si>
  <si>
    <t>BRASILPREV RT AQUILAM FC MULT CRED PRIV*</t>
  </si>
  <si>
    <t>ICATU QI MODERADO PREVIDENCIARIO FI MULT*</t>
  </si>
  <si>
    <t>SANT PREV PB MRF-ST MULT CRED PRIV FC*</t>
  </si>
  <si>
    <t>SANT PREV PB PENHALONGA MULT CREDPRIV FC*</t>
  </si>
  <si>
    <t>BRASILPREV RT MRF-BB FI MULT CRED PRIV*</t>
  </si>
  <si>
    <t>ITAU FLEXPRE BORIVA MULT CRED PRIV FICFI*</t>
  </si>
  <si>
    <t>BRASILPREV RT TERRA FC MULT CRED PRIV*</t>
  </si>
  <si>
    <t>ITAU FLEXPREV MRF-IT MULT CRED PRIV FC*</t>
  </si>
  <si>
    <t>VINCI EQUILIBRIO PREVIDENCIA FI MULT*</t>
  </si>
  <si>
    <t>SANTA AMELIA ICATU PREV FI MULT*</t>
  </si>
  <si>
    <t>MORE PREVIDENCIARIO FI MULT CRED PRIV*</t>
  </si>
  <si>
    <t>CSHG PREV IC PORT M IA FI MULT CRED PRIV*</t>
  </si>
  <si>
    <t>CSHG PREV ZUR PORT MIA FI MULT CRED PRIV*</t>
  </si>
  <si>
    <t>FC FI MULT CRED PRIV MOREIRA DE REI*</t>
  </si>
  <si>
    <t>SAFRA PREV MOTA I FC FI MULT PREV*</t>
  </si>
  <si>
    <t>SBPREV II MULT CRED PRIV FI*</t>
  </si>
  <si>
    <t>29 DE ABRIL FI MULTIMERCADO CRED PRIV*</t>
  </si>
  <si>
    <t>BRASILPREV RT INAE FC MULT CRED PRIV*</t>
  </si>
  <si>
    <t>TIBERIUS MULT CRED PRIV FI*</t>
  </si>
  <si>
    <t>AZ QUEST ADVIS ICAT MULT PREV FC FI MULT*</t>
  </si>
  <si>
    <t>FC FI MULT CRED PRIV MRF-BR*</t>
  </si>
  <si>
    <t>SAFRA PREV DI TERNI FC FI MULT PREV*</t>
  </si>
  <si>
    <t>MAUA PREVIDENCIA ADVISORY ICATU FI MULT*</t>
  </si>
  <si>
    <t>FC FI MULT CRED PRIV JBP*</t>
  </si>
  <si>
    <t>FC DE FI MULT CRED PRIV VALE DO JURUENA*</t>
  </si>
  <si>
    <t>FC DE FI MULT CRED PRIV VGBL SEMANE*</t>
  </si>
  <si>
    <t>FC FI MULT CRED PRIV FERREIRA*</t>
  </si>
  <si>
    <t>FC FI MULT CRED PRIV BVP XXXVII*</t>
  </si>
  <si>
    <t>FC FI MULT CRED PRIV BVP XXXVIII*</t>
  </si>
  <si>
    <t>ITAU FLEXPREV LIVALDI MULT CRED PRIV FI*</t>
  </si>
  <si>
    <t>BRASILPREV RT ICARIA FC MULT CRED PRIV*</t>
  </si>
  <si>
    <t>FC FI MULT CRED PRIV BVP XLVIII*</t>
  </si>
  <si>
    <t>FC FI MULT CRED PRIV BVP XLIV*</t>
  </si>
  <si>
    <t>SAFRA PREV KAILUA FC FI MULT PREV*</t>
  </si>
  <si>
    <t>FC DE FI MULT CRED PRIV NATUREZA*</t>
  </si>
  <si>
    <t>FC FI MULT CRED PRIV CRJG*</t>
  </si>
  <si>
    <t>FC FI MULT CRED PRIV BVP LOCKSLAY*</t>
  </si>
  <si>
    <t>FC DE FI MULT CRED PRIV GLAUPA*</t>
  </si>
  <si>
    <t>FC FI MULT CRED PRIV  PICA-PAU*</t>
  </si>
  <si>
    <t>SAFRA P COPERNICO PLUS FC FI MULT PREV*</t>
  </si>
  <si>
    <t>FC FI MULT CRED PRIV DDSINV*</t>
  </si>
  <si>
    <t>ITAU PREV SPX LANCER FC FI MULT*</t>
  </si>
  <si>
    <t>SPX LANCER ICATU PREV FC FI MULT*</t>
  </si>
  <si>
    <t>SPX LANCER ADV ICATU PREV FC FI MULT*</t>
  </si>
  <si>
    <t>SPX LANCER BP PREVIDENCIA FC FI MULT*</t>
  </si>
  <si>
    <t>ITAU FLEXPR TOSCANA MULT CRED PRIV FICFI*</t>
  </si>
  <si>
    <t>ITAU FLEXPREV MILOS MULT CRED PRIV FICFI*</t>
  </si>
  <si>
    <t>LONG VGBL PREV FI MULT*</t>
  </si>
  <si>
    <t>VINTAGE ASSET ALL PREV ADV ICATU FCFIM*</t>
  </si>
  <si>
    <t>ALASKA 70 ICATU PREVIDENCIARIO FI MULT*</t>
  </si>
  <si>
    <t>ADAM PREV I FICFI MULT*</t>
  </si>
  <si>
    <t>SANTANDER MULT ADAM PREVIDENCIA FI*</t>
  </si>
  <si>
    <t>BUTIA PREVIDENCIA FIC FI MULT*</t>
  </si>
  <si>
    <t>* Fundo com menos de 18 meses</t>
  </si>
  <si>
    <t>IU BNP PARIBAS CORPORATE VI FI RF</t>
  </si>
  <si>
    <t>BRAD FC FI MULT PGBL/VGBL FUT COMP III</t>
  </si>
  <si>
    <t>BRADESCO H FI RF PGBL/VGBL FUTURE</t>
  </si>
  <si>
    <t>BRADESCO FC FI MULT PGBL/VGBL FUTURE COM</t>
  </si>
  <si>
    <t>SAFRA PREVFIX FICFI RENDA FIXA PREV</t>
  </si>
  <si>
    <t>ITAU FLEXPREV PLUS RENDA FIXA FICFI</t>
  </si>
  <si>
    <t>ITAU FLEXPREV SPECIAL II RF FICFI</t>
  </si>
  <si>
    <t>SANT FIC FI PREV MOD MULT CRED PRIV</t>
  </si>
  <si>
    <t>SANT FIC FI PREV FIX RF CREDITO PRIVADO</t>
  </si>
  <si>
    <t>BRADESCO FIC RF PREV FACIL PGBL FIX</t>
  </si>
  <si>
    <t>ITAUPREV ANNUITY V30 MULT FICFI</t>
  </si>
  <si>
    <t>ITAUPREV ANNUITY RF F100 FICFI</t>
  </si>
  <si>
    <t>ITAUPREV ANNUITY V5 MULT FICFI</t>
  </si>
  <si>
    <t>ITAUPREV ANNUITY V15 MULT FICFI</t>
  </si>
  <si>
    <t>PLANO ACCOR DE PREV FI RF PGBL/VGBL</t>
  </si>
  <si>
    <t>BRADESCO FC FI MULT PGBLVGBL FUT COMP I</t>
  </si>
  <si>
    <t>ICATU SEG MODERADO B FIC FI RENDA FIXA</t>
  </si>
  <si>
    <t>ICATU SEG COMPOSTO 10C FC DE FI MULT</t>
  </si>
  <si>
    <t>ICATU SEG COMPOSTO 10B FC FI MULT</t>
  </si>
  <si>
    <t>ICATU SEG COMPOSTO 49B FC DE FI MULT</t>
  </si>
  <si>
    <t>ICATU SEG MODERADO C FIC FI RENDA FIXA</t>
  </si>
  <si>
    <t>BTG PACTUAL IS FIX PLUS FIC RF PREV</t>
  </si>
  <si>
    <t>ITAU FLEXPREV CORPORATE II   FICFI RF</t>
  </si>
  <si>
    <t>ITAU FLEX CORPORATE III RV 49 FICFI MULT</t>
  </si>
  <si>
    <t>ITAU FLEX CORPORATE SOVEREIGN FICFI RF</t>
  </si>
  <si>
    <t>BRADESCO FC FI MULT PGBL AGRESSIVO</t>
  </si>
  <si>
    <t>BRADESCO H FI RF PGBL CONSERVADOR</t>
  </si>
  <si>
    <t>BRADESCO FC FI MULT PGBL MODERADO II</t>
  </si>
  <si>
    <t>BRADESCO FC FI MULT PGBL MODERADO</t>
  </si>
  <si>
    <t>ITAU FLEXPREV I RF FICFI</t>
  </si>
  <si>
    <t>ITAU FLEXPREV XVI PREMIUM RF FICFI</t>
  </si>
  <si>
    <t>BNPP FC FI Mapfre Maxi RF Previdenciario</t>
  </si>
  <si>
    <t>PORTO SEGURO RF SOBERANO DIAMAN FI PREV</t>
  </si>
  <si>
    <t>PORTO SEGURO COMPOSTO MULT FIC FI PREV</t>
  </si>
  <si>
    <t>PORTO SEGURO RF RUBI PREMIUM FICFI PREV</t>
  </si>
  <si>
    <t>METLIFE PREVIDENCIARIO C15 FI MULT</t>
  </si>
  <si>
    <t>FI INVESTMET RENDA FIXA PREVIDENCIARIO</t>
  </si>
  <si>
    <t>BRADESCO FIC RF PGBL F15</t>
  </si>
  <si>
    <t>SANTANDER FIC FI VII RF CRED PRIV</t>
  </si>
  <si>
    <t>SULAMERICA MIX 15 IV FI MULTIMERCADO</t>
  </si>
  <si>
    <t>SULAMERICA FIX 100 V FI RF</t>
  </si>
  <si>
    <t>SULAMERICA FIX 100 FI RENDA FIXA</t>
  </si>
  <si>
    <t>BNP PARIBAS PGBL RF FC FI RF PREVI</t>
  </si>
  <si>
    <t>ITAUPREV MASTER V20 MULT FICFI</t>
  </si>
  <si>
    <t>BRADESCO FIC MULTIMERCADO PGBL V15 20</t>
  </si>
  <si>
    <t>BRADESCO FIC RF PGBL F10</t>
  </si>
  <si>
    <t>SANTANDER FIC FI IX RF CRED PRIV</t>
  </si>
  <si>
    <t>SANTANDER FIC FI VIII RENDA FIXA CREDITO</t>
  </si>
  <si>
    <t>SULAMERICA MIX 20 FI MULTIMERCADO</t>
  </si>
  <si>
    <t>ITAU FLEXPREV PLUS V20 MULT FICFI</t>
  </si>
  <si>
    <t>ITAU FLEXPREV MASTER RENDA FIXA FICFI</t>
  </si>
  <si>
    <t>UNIBANCO PREVER IV FIX 100 FICFI E C RF</t>
  </si>
  <si>
    <t>ITAU SEGUROS S.A.</t>
  </si>
  <si>
    <t>ITAU FLEXPREV CORPORATE IV FICFI RF</t>
  </si>
  <si>
    <t>ITAU FLEXPREV CORPORATE RV15 FICFI MULT</t>
  </si>
  <si>
    <t>UNIBANCO PREVER IV RV 30 FICFI E C MULT</t>
  </si>
  <si>
    <t>BRADESCO FIC MULTIMERCADO PGBL V30 20</t>
  </si>
  <si>
    <t>ITAUPREV MASTER RF F100 FICFI</t>
  </si>
  <si>
    <t>ITAUPREV MASTER V40 MULT FICFI</t>
  </si>
  <si>
    <t>ITAUPREV MASTER V10 MULT FICFI</t>
  </si>
  <si>
    <t>SAFRA PREV SOBERANO FI RF PREVIDENCIARIO</t>
  </si>
  <si>
    <t>ALFAPREV RF MODERADO FIC DE FI RF PREVID</t>
  </si>
  <si>
    <t>ALFAPREV MIX 25 FIC DE FI MULTI PREVID</t>
  </si>
  <si>
    <t>ALFAPREV MIX 49 FIC DE FI MULTI PREVID</t>
  </si>
  <si>
    <t>ICATU SEG TOP C FC FI RENDA FIXA</t>
  </si>
  <si>
    <t>UNIBANCO PREVER I FIX 100 FICFI E C RF</t>
  </si>
  <si>
    <t>UNIBANCO PREVER I RV 30 FICFI E C  MULT</t>
  </si>
  <si>
    <t>SANT FIC FI PREV FIX EXECUT RF CRED PRIV</t>
  </si>
  <si>
    <t>BRASILPREV MULTIMERCADO DINAMICO I FC</t>
  </si>
  <si>
    <t>BRASILPREV MULTIMERCADO DINAMICO IV FC</t>
  </si>
  <si>
    <t>BRASILPREV RT FIX FICFI RENDA FIXA</t>
  </si>
  <si>
    <t>BRASILPREV MULTIMERCADO DINAMICO V FC</t>
  </si>
  <si>
    <t>BRASILPREV RT FIX II FICFI RF</t>
  </si>
  <si>
    <t>BRASILPREV MULTIMERCADO DINAMICO II FC</t>
  </si>
  <si>
    <t>ICATU SEG CLASSIC DIVID 49 FC FI MULT</t>
  </si>
  <si>
    <t>ICATU SEG COMPOSTO 20E FC DE FI MULT</t>
  </si>
  <si>
    <t>ICATU SEG MODERADO E FIC FI RENDA FIXA</t>
  </si>
  <si>
    <t>ICATU SEG COMPOSTO 10E FC FI MULT</t>
  </si>
  <si>
    <t>BRADESCO FIC MULTIMERCADO PGBL V40 20</t>
  </si>
  <si>
    <t>SANT FIC FI PREV RFA RF CRED PRIV</t>
  </si>
  <si>
    <t>SANTANDER FICFI PREV CMA MULT CRED PRIV</t>
  </si>
  <si>
    <t>SANTANDER FC PREV TOP SLC MULT CRED PRIV</t>
  </si>
  <si>
    <t>SANT FIC FI PREV RFB RF CRED PRIV</t>
  </si>
  <si>
    <t>SAFRA PREVMODERADO FICFI MULT PREV</t>
  </si>
  <si>
    <t>SAFRA PREVFIX GOLD FICFI RENDA FIXA PREV</t>
  </si>
  <si>
    <t>ITAU FLEXPREV CORPORATE VII FICFI RF</t>
  </si>
  <si>
    <t>ITAU FLEXPREV CORPORATE RV49 FICFI MULT</t>
  </si>
  <si>
    <t>BRASILPREV RT FIX IV FICFI RF</t>
  </si>
  <si>
    <t>BRASILPREV RT FIX III FICFI RF</t>
  </si>
  <si>
    <t>BRASILPREV RT FIX V FICFI RF</t>
  </si>
  <si>
    <t>BRASILPREV MULTIMERCADO DINAMICO III FC</t>
  </si>
  <si>
    <t>ICATU SEG FI EM COTAS FI COMPOSTO I MULT</t>
  </si>
  <si>
    <t>ITAU FLEXPREV CORPORATE RV 20 FICFI MULT</t>
  </si>
  <si>
    <t>ITAU FLEXPREV CORPORATE RV 35 FICFI MULT</t>
  </si>
  <si>
    <t>CAIXA FIC PREV 200 RF</t>
  </si>
  <si>
    <t>CAIXA FIC PREV 100 RF</t>
  </si>
  <si>
    <t>GBOEX PREV RENDA FIXA FIF</t>
  </si>
  <si>
    <t>GBOEX - GREMIO BENEFICENTE</t>
  </si>
  <si>
    <t>TOPAZIO AZUL PGBL FICFI ESPEC CONST RF</t>
  </si>
  <si>
    <t>FIAT PREVI FICFI ESPEC CONST RF</t>
  </si>
  <si>
    <t>BRAD H FI RF PGBL/VGBL EMPRESARIAL CONS</t>
  </si>
  <si>
    <t>BRAD FC FI MULT PGBL/VGBL EMPRE MODERADO</t>
  </si>
  <si>
    <t>METLIFE PLATINUM RF FC FI RF PREV</t>
  </si>
  <si>
    <t>CAIXA FIC PREV 300 MULTI RV 15</t>
  </si>
  <si>
    <t>CAIXA FIC PREV 300 RF</t>
  </si>
  <si>
    <t>CAIXA FIC PREV 300 MULTI RV 30</t>
  </si>
  <si>
    <t>BRADESCO FIC RF PGBL CAEMI F15</t>
  </si>
  <si>
    <t>UNIMED RF 100 C FI EM RENDA FIXA</t>
  </si>
  <si>
    <t>UNIMED SEGURADORA S.A.</t>
  </si>
  <si>
    <t>UNIMED RF 100 FI EM RENDA FIXA</t>
  </si>
  <si>
    <t>UNIMED RV 15 FUNDO DE INVESTIMENTO MULTI</t>
  </si>
  <si>
    <t>MB PREV XII COMP MULT FIF CRED PRIV</t>
  </si>
  <si>
    <t>MB PREV X RF FIF CRED PRIV</t>
  </si>
  <si>
    <t>SULAMERICA FIX 100 IV FI RENDA FIXA</t>
  </si>
  <si>
    <t>SULAMERICA MIX 30 IV FI MULTIMERCADO</t>
  </si>
  <si>
    <t>IU WESTERN ASSET CORPORATE III FI RF</t>
  </si>
  <si>
    <t>ICATU SEG UNICO C FC FI MULTIMERCADO</t>
  </si>
  <si>
    <t>ITAUPREV PREMIUM RF F100 FICFI</t>
  </si>
  <si>
    <t>ITAUPREV PREMIUM V20 MULT FICFI</t>
  </si>
  <si>
    <t>ITAUPREV PREMIUM V40 MULTIMERCADO FICFI</t>
  </si>
  <si>
    <t>BRAD FIC MULTIMERCADO PGBL HIPERPREV V15</t>
  </si>
  <si>
    <t>BRADESCO FIC RF PGBL HIPERPREV</t>
  </si>
  <si>
    <t>ITAU FLEXPREV PREMIUM RENDA FIXA FICFI</t>
  </si>
  <si>
    <t>ITAU FLEXPREV XII A RF FICFI</t>
  </si>
  <si>
    <t>FI FATOR PREVIDENCIA MULTIMERCADO</t>
  </si>
  <si>
    <t>BRADESCO FIC RF PGBL FINASA</t>
  </si>
  <si>
    <t>ICATU SEG FC FI RF PLUS</t>
  </si>
  <si>
    <t>ICATU SEG CLASSIC DIV 20 FC DE FI MULT</t>
  </si>
  <si>
    <t>ICATU SEG FC DE FI RF INFLACAO LONGA</t>
  </si>
  <si>
    <t>BNP PARIBAS PGBL MODERADO FI MULTIM PRE</t>
  </si>
  <si>
    <t>BRADESCO FIC FI RF PGBL VGBL FIX PLUS</t>
  </si>
  <si>
    <t>BRADESCO FIC MULTIMERCADO PGBL V15 PLUS</t>
  </si>
  <si>
    <t>ITAU FLEXPREV CORPORATE I   FICFI RF</t>
  </si>
  <si>
    <t>ITAU FLEX CORP PLATI RV49 FICFI MULT</t>
  </si>
  <si>
    <t>BRADESCO FIC RF PGBL FINASA PLUS</t>
  </si>
  <si>
    <t>BRAD FIC MULTIMERCADO PGBL VGBL V30 PLUS</t>
  </si>
  <si>
    <t>BRADESCO FIC MULTIMERCADO PGBL V40 PLUS</t>
  </si>
  <si>
    <t>SULAMERICA MIX 40 FI MULTIMERCADO</t>
  </si>
  <si>
    <t>ICATU SEG DURATION FI RF</t>
  </si>
  <si>
    <t>IU WESTERN ASSET PERFORMANCE V FI RF</t>
  </si>
  <si>
    <t>SANT FIC FI PREV FIX EXCL RF CRED PRIV</t>
  </si>
  <si>
    <t>SULAMERCIA MIX 49 I FI MULTIMERCADO</t>
  </si>
  <si>
    <t>BRADESCO FIC MULTIMERCADO PGBL V25 15</t>
  </si>
  <si>
    <t>SANTANDER FIC FI XIII RF CRED PRIV</t>
  </si>
  <si>
    <t>SANTANDER FIC FI II RF CRED PRIV</t>
  </si>
  <si>
    <t>SANT FIC FI XIV CRED PRIV</t>
  </si>
  <si>
    <t>SANTANDER FIC FI VI RF CRED PRIV</t>
  </si>
  <si>
    <t>ITAUPREV CLASSIC V20 MULT FICFI</t>
  </si>
  <si>
    <t>ITAUPREV CLASSIC V40 MULT FICFI</t>
  </si>
  <si>
    <t>ITAUPREV CLASSIC V10 MULT FICFI</t>
  </si>
  <si>
    <t>ITAUPREV CLASSIC RF F100 FICFI</t>
  </si>
  <si>
    <t>ITAU FLEXPREV PLUS V10 MULT FICFI</t>
  </si>
  <si>
    <t>ITAU FLEXPREV PLUS V40 MULTI FICFI</t>
  </si>
  <si>
    <t>ITAU FLEXPREV I V40 MULT FICFI</t>
  </si>
  <si>
    <t>ITAU FLEXPREV VIII B RENDA FIXA FICFI</t>
  </si>
  <si>
    <t>PACK FIX 100 FICFI ESPEC CONST RF</t>
  </si>
  <si>
    <t>SULAMERICA FIX 100 II FI RENDA FIXA</t>
  </si>
  <si>
    <t>SULAMERICA FIX 100 VI FI RENDA FIXA</t>
  </si>
  <si>
    <t>MB PREV VIII RF FDO INV FIN CRED PRIV</t>
  </si>
  <si>
    <t>ICATU SEG COMPOSTO 49E FC DE FI MULT</t>
  </si>
  <si>
    <t>SANTANDER FIC FI III RF CRED PRIV</t>
  </si>
  <si>
    <t>BRADESCO FIC RF VGBL FIX</t>
  </si>
  <si>
    <t>ITAUPREV PREVISAO RF FICFI</t>
  </si>
  <si>
    <t>ICATU SEG CLASSIC CONSERV FIC FI RF</t>
  </si>
  <si>
    <t>CITIPREVIDENCIA CORPORATE C25 FICFI MULT</t>
  </si>
  <si>
    <t>CITIPREVIDENCIA C25 FI MULTIMERCADO</t>
  </si>
  <si>
    <t>CITIPREVIDENCIA CORP FI RF CONSERVADOR</t>
  </si>
  <si>
    <t>CITIPREVIDENCIA FI RF CONSERVADOR</t>
  </si>
  <si>
    <t>BRASILPREV RT FIX C FICFI RF</t>
  </si>
  <si>
    <t>BRADESCO FIC MULTIMERCADO PGBL V15 15</t>
  </si>
  <si>
    <t>BRADESCO FIC MULTIMERCADO PGBL V30 15</t>
  </si>
  <si>
    <t>BRADESCO FIC MULTIMERCADO PGBL V40 15</t>
  </si>
  <si>
    <t>FUNDO DE INVESTIMENTO PREV FIX RF</t>
  </si>
  <si>
    <t>SANTANDER FIC FI V RF CRED PRIV</t>
  </si>
  <si>
    <t>BRADESCO FC FI MULT VGBL MODERADO</t>
  </si>
  <si>
    <t>BRADESCO H FI RF VGBL CONSERVADOR</t>
  </si>
  <si>
    <t>BRADESCO FC FI MULT VGBL MODERADO II</t>
  </si>
  <si>
    <t>BRASILPREV RT FIX A FICFI RF</t>
  </si>
  <si>
    <t>BRASILPREV RT CICLO VIDA 2030 FIC MULTI</t>
  </si>
  <si>
    <t>BRASILPREV RT FIX Z FI RENDA FIXA</t>
  </si>
  <si>
    <t>BRADESCO FC FI MULT VGBL AGRESSIVO</t>
  </si>
  <si>
    <t>ICATU SEG CLASSIC FIC FI RENDA FIXA</t>
  </si>
  <si>
    <t>FI INVESTMET RF CORP PREV</t>
  </si>
  <si>
    <t>SADIA FIQFIE RENDA FIXA</t>
  </si>
  <si>
    <t>METLIFE PGBL FICFI RF PREVIDENCIARIO</t>
  </si>
  <si>
    <t>MB PREV IX RF FIF CRED PRIV</t>
  </si>
  <si>
    <t>MB PREV VII RF FIF CRED PRIV</t>
  </si>
  <si>
    <t>UNIBANCO PREVER III FIX 100 FICFI E C RF</t>
  </si>
  <si>
    <t>UNIBANCO PREVER II RV 30 FIQFIE MULTI</t>
  </si>
  <si>
    <t>ITAU FLEXPREV XV A RF FICFI</t>
  </si>
  <si>
    <t>MONGERAL AEGON RF PREVIDENCIA FC FI</t>
  </si>
  <si>
    <t>BRASILPREV RT CICLO VIDA 2040 FC MULT</t>
  </si>
  <si>
    <t>AGPREV PGBL FI RENDA FIXA PREVIDENCIARIO</t>
  </si>
  <si>
    <t>BRASILPREV MULT MULTIESTRATEGIA II FC</t>
  </si>
  <si>
    <t>BRASILPREV MULT MULTIESTRATEGIA I FC</t>
  </si>
  <si>
    <t>SANTANDER FIC FI IV RF CRED PRIV</t>
  </si>
  <si>
    <t>BRASILPREV RT FIX VII FICFI RENDA FIXA</t>
  </si>
  <si>
    <t>BRASILPREV RT CICLO VIDA 2020 FIC MULTI</t>
  </si>
  <si>
    <t>SICREDI FIC FIE MULT IS PREV VALOR COMPO</t>
  </si>
  <si>
    <t>SICREDI FC FIE RF IS PREV ESSENCIAL JUR</t>
  </si>
  <si>
    <t>BRADESCO FIC RF VGBL F10</t>
  </si>
  <si>
    <t>BRD FIC FI MULTIMERCADO PGBL VGBL V15 15</t>
  </si>
  <si>
    <t>BRD FIC FI MULTIMERCADO PGBL VGBL V30 15</t>
  </si>
  <si>
    <t>BRADESCO FIC MULTIMERCADO VGBL V40 15</t>
  </si>
  <si>
    <t>BRADESCO FIC RF VGBL F15</t>
  </si>
  <si>
    <t>ASPECIR PRGP FI RF PREVIDENCIARIO</t>
  </si>
  <si>
    <t>ASPECIR PREVIDÊNCIA</t>
  </si>
  <si>
    <t>BRADESCO FI RF PRGP VRGP 30</t>
  </si>
  <si>
    <t>ITAU FLEXPREV INVESTORS RENDA FIXA FICFI</t>
  </si>
  <si>
    <t>SANTANDER FI PREV ANNUITY RF CRED PRIV</t>
  </si>
  <si>
    <t>ICATU SEG MINHA APOS 2010 FC FI MULT</t>
  </si>
  <si>
    <t>ICATU SEG MINHA APOS 2020 FC FI MULT</t>
  </si>
  <si>
    <t>ICATU SEG MINHA AP 2040 FC FI MULT</t>
  </si>
  <si>
    <t>ICATU SEG MINHA APOS 2030 FC FI MULT</t>
  </si>
  <si>
    <t>SANTANDER FC FI 49 I MULT CRED PRIV</t>
  </si>
  <si>
    <t>SANTANDER FIC FI I RF CRED PRIV</t>
  </si>
  <si>
    <t>ICATU SEG FC FI COMPOSTO 20 MULTIMERCADO</t>
  </si>
  <si>
    <t>ITAU FLEXPREV PREMIUM V40 MULT FICFI</t>
  </si>
  <si>
    <t>ITAU FLEXPREV PREMIUM V20 MULTI FICFI</t>
  </si>
  <si>
    <t>ITAU FLEXPREV PRE V10 MULTIMERCADO FICFI</t>
  </si>
  <si>
    <t>ALFAPREV RF PRIVATE FIC DE FI RF PREVID</t>
  </si>
  <si>
    <t>PRALEX I FIQES CONSTITUIDOS RENDA FIXA</t>
  </si>
  <si>
    <t>SANT FIC FI PREV FIX SUP RF CRED PRIV</t>
  </si>
  <si>
    <t>MAPFRE PREVISION FC FI RENDA FIXA PREV</t>
  </si>
  <si>
    <t>SICREDI FC FIE RF IS PREV SELETO JUROS</t>
  </si>
  <si>
    <t>IS ESTRATEGIA 2020 SILVER FIC FI MULTIM</t>
  </si>
  <si>
    <t>ICATU SEG GENERATION MAX RF FIC FI</t>
  </si>
  <si>
    <t>IS ESTRATEGIA 2030 SILVER FIC FI MULTIM</t>
  </si>
  <si>
    <t>IS ESTRATEGIA 2040 SILVER FIC FI MULTIM</t>
  </si>
  <si>
    <t>IS ESTRATEGIA 2020 FIC FI MULTIMERCADO</t>
  </si>
  <si>
    <t>IS GENERATION GOLD 2040 FIC FI MULTIM</t>
  </si>
  <si>
    <t>IS ESTRATEGIA 2030 FIC FI MULTIMERCADO</t>
  </si>
  <si>
    <t>IS GENERATION GOLD 2020 FIC FI MULTIM</t>
  </si>
  <si>
    <t>IS GENERATION GOLD 2030 FIC FI MULTIM</t>
  </si>
  <si>
    <t>SANTANDER FIC FI 49 II MULT CRED PRIV</t>
  </si>
  <si>
    <t>BRASILPREV RT FIX VI FICFI RF</t>
  </si>
  <si>
    <t>BRADESCO H FI RF PGBL/VGBL CLASSIC</t>
  </si>
  <si>
    <t>CAIXA FIC PREV 150 MULTI RV 30</t>
  </si>
  <si>
    <t>CAIXA FIC PREV 150 MULTI RV 15</t>
  </si>
  <si>
    <t>CAIXA FIC PREV 150 MULTI RV 49</t>
  </si>
  <si>
    <t>CAIXA FIC PREV 300 MULTI RV 49</t>
  </si>
  <si>
    <t>CAIXA FIC PREV 70 RF</t>
  </si>
  <si>
    <t>ASPECIR PGBL FI RF CRED PRIV PREV</t>
  </si>
  <si>
    <t>ITAU FLEXPREV PRIVATE V45 MULT FICFI</t>
  </si>
  <si>
    <t>ITAU PRIVATE PREV V45 MULTIMERCADO FICFI</t>
  </si>
  <si>
    <t>ITAU FLEXPREV PRIV ARROJ V25 MULT FICFI</t>
  </si>
  <si>
    <t>ITAU FLEXPREV RF DI FICFI</t>
  </si>
  <si>
    <t>ITAU FLEXPREV PRIV MODE V10 MULT FICFI</t>
  </si>
  <si>
    <t>ITAU FLEXPREV INVESTORS V10 MULT FICFI</t>
  </si>
  <si>
    <t>ITAU FLEXPREV INVESTORS V20 MULT FICFI</t>
  </si>
  <si>
    <t>ITAU FLEXPREV INVESTORS V40 MULT FICFI</t>
  </si>
  <si>
    <t>FI ICATU SEG P. MULT PREV CRED PRIV</t>
  </si>
  <si>
    <t>ITAU FLEXPREV XVI RENDA FIXA FIC FI</t>
  </si>
  <si>
    <t>SANT FIC FI X RF CRED PRIV</t>
  </si>
  <si>
    <t>SANTANDER FC PREV XX RF CRED PRIV</t>
  </si>
  <si>
    <t>ITAU FLEXPREV XVII V10 MULT FICFI</t>
  </si>
  <si>
    <t>PORTO SEGURO MULT CLASSIC FICFI PREVID</t>
  </si>
  <si>
    <t>PORTO SEGURO MULT RUBI PLUS FICFI PREVID</t>
  </si>
  <si>
    <t>ITAU FLEXPREV XI AV40 MULTIMERCADO FICFI</t>
  </si>
  <si>
    <t>SAFRA PREVMULT FC FI MULT PREV</t>
  </si>
  <si>
    <t>ITAU FLEXP PREMIUM VALOR V10 MULT FICFI</t>
  </si>
  <si>
    <t>ITAU FLEXP PREMIUM VALOR V20 MULT FICFI</t>
  </si>
  <si>
    <t>ITAU FLEXP PREMIUM VALOR V40 MULT FICFI</t>
  </si>
  <si>
    <t>UNICLASS PREVER RF I FIQFIE RENDA FIXA</t>
  </si>
  <si>
    <t>UNICLASS PREVER RF II FIQFIEC RENDA FIXA</t>
  </si>
  <si>
    <t>UNICLASS PREVER RV49 I FICFI E  C  MULT</t>
  </si>
  <si>
    <t>UNICLASS PREVER RV30 FICFI E CONST MULT</t>
  </si>
  <si>
    <t>METLIFE C45 FC FI MULTIMERCADO</t>
  </si>
  <si>
    <t>SICREDI FC FIE MULT IS PREV ESS COMP</t>
  </si>
  <si>
    <t>SICREDI FIC FIE RF IS PREV III</t>
  </si>
  <si>
    <t>METLIFE GOLD RV 25 FC FI MULT BAL PREV</t>
  </si>
  <si>
    <t>IS GENERATION MAX 2050 FIC MULT</t>
  </si>
  <si>
    <t>METLIFE RENDA FIXA FC FI PREVIDENCIARIO</t>
  </si>
  <si>
    <t>ITAU FLEXPREV FASES VIDA 2020 MULT FICFI</t>
  </si>
  <si>
    <t>ITAU FLEXPREV FASES VIDA 2030 MULT FICFI</t>
  </si>
  <si>
    <t>ITAU FLEXPR FASES VIDA 2040 MULTI FICFI</t>
  </si>
  <si>
    <t>ITAU FLEXPREV PLATINUM FICFI RENDA FIXA</t>
  </si>
  <si>
    <t>SANTANDER FC PREV FIX INVES RF CRED PRIV</t>
  </si>
  <si>
    <t>ITAU FLEXP VALOR V10 MULT FICFI</t>
  </si>
  <si>
    <t>ITAU FLEXPREV VALOR V20 MULT FICFI</t>
  </si>
  <si>
    <t>ITAU FLEXPREV VALOR V40 MULT FICFI</t>
  </si>
  <si>
    <t>VOT FC FI ICAT SEG LEG RF PREV CRED PRIV</t>
  </si>
  <si>
    <t>ICATU SEG MINHA APOS 2040 FC DE FI MULT</t>
  </si>
  <si>
    <t>ICATU SEG FOCO MINHA AP 2030 FC FI MULT</t>
  </si>
  <si>
    <t>ICATU FOCO MINHA AP 2020 FC DE FI MULT</t>
  </si>
  <si>
    <t>BRASILPREV RT CV 2030 E FICFI MULT</t>
  </si>
  <si>
    <t>BRASILPREV RT CV 2020 II FICFI MULT</t>
  </si>
  <si>
    <t>BRASILPREV RT CV 2040 E FC FI MULT</t>
  </si>
  <si>
    <t>BRASILPREV RT CV 2030 II FICFI MULT</t>
  </si>
  <si>
    <t>BRASILPREV MULTIMERCADO ESPECIAL FICFI</t>
  </si>
  <si>
    <t>BRASILPREV RT CV 2020 E FICFI MULT</t>
  </si>
  <si>
    <t>SCHRODER BRASIL BALANCED FIC MULTIM</t>
  </si>
  <si>
    <t>SCHRODER BRASIL CONSERVATIVE FIC RF</t>
  </si>
  <si>
    <t>BRASILPREV RT CV 2040 II FC MULT</t>
  </si>
  <si>
    <t>RIO IPANEMA   FI RF   PREVIDENCIARIO</t>
  </si>
  <si>
    <t>FIC DE FI MULTIMERCADO ORIZZONTE</t>
  </si>
  <si>
    <t>ICATU SEG PRIVIL COMPOSTO 49 FC FI MULT</t>
  </si>
  <si>
    <t>ICATU SEG PRIVILEGE RENDA FIXA FIC FI</t>
  </si>
  <si>
    <t>BRAD FIC FI MULTIMERC PGBL VGBL V49 15</t>
  </si>
  <si>
    <t>BRAD H FC FI RF PGBL/VGBL TRADICIONAL</t>
  </si>
  <si>
    <t>BRADESCO H FC DE FI MULT PGBL/VGBL RV 49</t>
  </si>
  <si>
    <t>BRAD H FC FI RF PGBL/VGBL FUTURE GOLD</t>
  </si>
  <si>
    <t>BRADESCO H FC FI MULT PGBL/VGBL RV49 II</t>
  </si>
  <si>
    <t>BRAD H FC FI MULT PGBL/VGBL DINAMICO II</t>
  </si>
  <si>
    <t>BRADESCO FIC DE FI RF PGBL VGBL F09</t>
  </si>
  <si>
    <t>SAFRA PREV FIX PREMIUM FIC FI RF PREV</t>
  </si>
  <si>
    <t>SAFRA PREV MOD PREMIUM FIC FI MULT PREV</t>
  </si>
  <si>
    <t>SANTANDER FIC FI RF XII CRED PRIV</t>
  </si>
  <si>
    <t>SUL AMERICA PRESTIGE PREV FI RENDA FIXA</t>
  </si>
  <si>
    <t>ITAU FLEXPREV EXCELLENCE RF FICFI</t>
  </si>
  <si>
    <t>ITAU PRIVATE PREV IMAB5+ RF FICFI</t>
  </si>
  <si>
    <t>ITAU FLEXP MASTER INDICE PRECO RF FICFI</t>
  </si>
  <si>
    <t>ITAU FLEXPREV INDICE DE PRECO RF FICFI</t>
  </si>
  <si>
    <t>CAIXA FIC PREVID 250 MULT RV 30/49</t>
  </si>
  <si>
    <t>CAIXA FIC PREVID 200 MULT RV 30/49</t>
  </si>
  <si>
    <t>BRAD PRIV FIC FI RF PGBL VGBL ATIVO</t>
  </si>
  <si>
    <t>FIC DE FI RENDA FIXA CRETA</t>
  </si>
  <si>
    <t>FIC DE FI MULTIMERCADO TEBAS</t>
  </si>
  <si>
    <t>SANTANDER FIC FI XVI RF CRED PRIV</t>
  </si>
  <si>
    <t>SANTANDER FIC FI 20 III MULT CRED PRIV</t>
  </si>
  <si>
    <t>CAIXA FIC PREVID  125 MULT RV 0 49</t>
  </si>
  <si>
    <t>CAIXA FIC PREVIDENCIARIO 30 RENDA FIXA</t>
  </si>
  <si>
    <t>CAIXA FIC PREVID PREV 125 IND PRECO RF</t>
  </si>
  <si>
    <t>CAIXA FIC PREVID PREV 150 IND  PRECO RF</t>
  </si>
  <si>
    <t>ALFAPREV PRIV 49 FI EM COTAS FI MULT</t>
  </si>
  <si>
    <t>ALFAPREV PRIV 25 FI EM COTAS FI MULT</t>
  </si>
  <si>
    <t>CAIXA FIC PREVID PREV 200 IND  PRECO RF</t>
  </si>
  <si>
    <t>BRADESCO FIC FI RF PGBL VGBL   F 08</t>
  </si>
  <si>
    <t>BRADESCO FIC FI MULT PGBL VGBL   V30 12</t>
  </si>
  <si>
    <t>BRADESCO FIC FI MULT PGBL VGBL   V 15 12</t>
  </si>
  <si>
    <t>BRADESCO FIC FI MULT PGBL VGBL   V 40 12</t>
  </si>
  <si>
    <t>BRAD CORPORATE FICFI MULT PGBL VGBL RV49</t>
  </si>
  <si>
    <t>BRADESCO CORPORATE FIC FI RF PGBL VGBL</t>
  </si>
  <si>
    <t>PORTO SEGURO RF DIAMANTE PLUS FICFI PREV</t>
  </si>
  <si>
    <t>PORTO SEGURO RF DIAMANTE FICFI PREVI</t>
  </si>
  <si>
    <t>CAIXA FIC PREVIDENCIARIO RENDA FIXA 150</t>
  </si>
  <si>
    <t>CAIXA FIC PREVIDENCIARIO RENDA FIXA 50</t>
  </si>
  <si>
    <t>CAIXA FIC PREV 250 MULTI RV 15</t>
  </si>
  <si>
    <t>CAIXA FIC PREV 200 MULTI RV 15</t>
  </si>
  <si>
    <t>CAIXA FIC PREV 125 MULTI RV 15</t>
  </si>
  <si>
    <t>CAIXA FIC PREVIDENCIARIO RENDA FIXA 250</t>
  </si>
  <si>
    <t>ITAU PRIVATE IMA EX-C ATIVO RF FC</t>
  </si>
  <si>
    <t>BRAD H FC FI MULT PGBL/VGBL PLATI AGRESS</t>
  </si>
  <si>
    <t>BRADESCO H FC FI RF PGBL/VGBL PLATINUM</t>
  </si>
  <si>
    <t>BRAD H FC FI MULT P/V LINH TEMPO 2040 II</t>
  </si>
  <si>
    <t>BRAD H FC FI RF CRED PRIV P/V PLAT ATIVO</t>
  </si>
  <si>
    <t>ITAU FLEX PREM FAS. VIDA 2020 MULT FICFI</t>
  </si>
  <si>
    <t>ITAU FLEX PREM FAS. VIDA 2030 MULT FICFI</t>
  </si>
  <si>
    <t>ITAU FLEX PREM FAS. VIDA 2040 MULT FICFI</t>
  </si>
  <si>
    <t>ITAU FLEXPREV SPECIAL RENDA FIXA FICFI</t>
  </si>
  <si>
    <t>ITAU FLEXPREV TURBO RF FICFI</t>
  </si>
  <si>
    <t>ITAU FLEXPREV MASTER TURBO RF FICFI</t>
  </si>
  <si>
    <t>SANT FIC FI XV RF CRED PRIV</t>
  </si>
  <si>
    <t>BRADESCO FIC FI RF PGBL VGBL F39</t>
  </si>
  <si>
    <t>BRAD FIC FI MULT PGBL VGBL RV30 10</t>
  </si>
  <si>
    <t>BRADESCO FIC FI MULT PGBL VGBL RV49 10</t>
  </si>
  <si>
    <t>BRADESCO FIC FI RENDA FIXA PGBL VGBL F85</t>
  </si>
  <si>
    <t>BRADESCO H FC FI RF PGBL/VGBL ATIVO</t>
  </si>
  <si>
    <t>ICATU SEG PREVIDENCIA GROWTH FC FI RF</t>
  </si>
  <si>
    <t>BRAD H FC FI MULT P/V LINH TEMPO 2030 II</t>
  </si>
  <si>
    <t>FC FI RENDA FIXA JCB</t>
  </si>
  <si>
    <t>SANTANDER FIC FI 49 III MULT CREDI PRIV</t>
  </si>
  <si>
    <t>BRADESCO H FC FI RF PGBL/VGBL ATIVO PLUS</t>
  </si>
  <si>
    <t>METLIFE PREV RF FC FI PREVIDENCIARIO</t>
  </si>
  <si>
    <t>METLIFE PREV CORPORATE RF FC FI PREV</t>
  </si>
  <si>
    <t>FUNDO DE INVESTIMENTO ITAU RT HORIZON RF</t>
  </si>
  <si>
    <t>MONGERAL AEG P P CONS FC FI RF CRED PRIV</t>
  </si>
  <si>
    <t>BRAD H FC FI RF PGBL VGBL/CRED PRIV INFL</t>
  </si>
  <si>
    <t>BRAD H FC FI RF CRED PRIV P/V ATIV PRIV</t>
  </si>
  <si>
    <t>ZURICH BNPP FIC FI RF PREVI</t>
  </si>
  <si>
    <t>FC FI MULT MEDIANEIRA</t>
  </si>
  <si>
    <t>BRADESCO FIC FI MULT PGBL VGBL   V15 19</t>
  </si>
  <si>
    <t>BRADESCO FIC FI MULT PGBL VGBL V15 24</t>
  </si>
  <si>
    <t>BRADESCO FIC FI MULT PGBL VGBL   V30 19</t>
  </si>
  <si>
    <t>BRAD CORP EXCL IV FIC FI RF PGBL VGBL</t>
  </si>
  <si>
    <t>CORP EXCL IV FIC MULT PGBL VGBL RV49</t>
  </si>
  <si>
    <t>BRADESCO FIC DE FI MULT PGBL VGBL V49 24</t>
  </si>
  <si>
    <t>BRADESCO FIC FI MULT PGBL VGBL   V49 19</t>
  </si>
  <si>
    <t>BRADESCO FIC FI RF PGBL VGBL F19</t>
  </si>
  <si>
    <t>BRADESCO FIC DE FI RF PGBL VGBL F24</t>
  </si>
  <si>
    <t>MONGERAL AEGON RF PRIV PREV FIC FI</t>
  </si>
  <si>
    <t>SAFRA PREVMULT CORP FIC FI MULT PREV</t>
  </si>
  <si>
    <t>SAFRA PREVMODERADO CORP FIC FI MULT PREV</t>
  </si>
  <si>
    <t>SAFRA PREV FIX CORPORATE FIC FI RF PREV</t>
  </si>
  <si>
    <t>MAPFRE INVEST RENDA FIXA PREV FC FI</t>
  </si>
  <si>
    <t>FI BANESTES VGBL RF</t>
  </si>
  <si>
    <t>BANESTES SEGUROS S.A.</t>
  </si>
  <si>
    <t>CA INDOSUEZ ICATU PREV FI RF CRED PRIV</t>
  </si>
  <si>
    <t>BRASILPREV RT CV III 2020 FIC FI MULT</t>
  </si>
  <si>
    <t>ICATU SEG FC FI RF INFLACAO CURTA</t>
  </si>
  <si>
    <t>Santander FIC FI XVII RF Credito Privado</t>
  </si>
  <si>
    <t>CAIXA FIC PREV 125 MULTI RV 30</t>
  </si>
  <si>
    <t>CAIXA FIC PREV 200 MULTI RV 30</t>
  </si>
  <si>
    <t>CAIXA FIC PREV 250 MULTI RV 30</t>
  </si>
  <si>
    <t>SULAMERICA PRESTIGE TOTAL PREV FI MULT</t>
  </si>
  <si>
    <t>FC FI ICAT SEG LEG INF RF PREV CRED PRIV</t>
  </si>
  <si>
    <t>BRAD CORP EXCL V FIC FI RF PGBL VGBL</t>
  </si>
  <si>
    <t>ITAU FLEXPREV RF MIX CRED PRIV FICFI</t>
  </si>
  <si>
    <t>DAYCOVAL CLASSIC PREVIDENCIA FI RF CRED</t>
  </si>
  <si>
    <t>BRAD H FC FI RF CRED PRIV P/V INFL IMA-B</t>
  </si>
  <si>
    <t>MONGERAL AEGON RF PRIVATE TOP PREV FC FI</t>
  </si>
  <si>
    <t>ITAU FLEXPREV PLATINUM II FICFI RF</t>
  </si>
  <si>
    <t>ITAU FLEXPREV PLATINUM III FICFI RF</t>
  </si>
  <si>
    <t>BRASILPREV RT FIX IX FIC FI RF</t>
  </si>
  <si>
    <t>BRASILPREV RT FIX X FIC FI RF</t>
  </si>
  <si>
    <t>BRADESCO FIC FI MULT PGBL VGBL V15 10</t>
  </si>
  <si>
    <t>CAIXA FIC PREVID PREV 250 IND  PRECO RF</t>
  </si>
  <si>
    <t>BB SZ FIC FI RF CRED PRIV</t>
  </si>
  <si>
    <t>BRADESCO FIC FI RF PGBL VGBL F12</t>
  </si>
  <si>
    <t>BRADESCO FIC FI MULT PGBL VGBL RV49 12</t>
  </si>
  <si>
    <t>BRADESCO FIC FI RF A PGBL VGBL</t>
  </si>
  <si>
    <t>BRAD PRIV FIC FI RF CRED PRIV PGBL VGBL</t>
  </si>
  <si>
    <t>CORP EXCL VI FIC FI MULT PGBL VGBL RV49</t>
  </si>
  <si>
    <t>CORPORATE EXCL VI FIC FI RF PGBL VGBL</t>
  </si>
  <si>
    <t>BRAD PRIVATE FIC FI RF IMA B PGBL VGBL</t>
  </si>
  <si>
    <t>BRADESCO FIC FI RF 19 IMA B PGBL VGBL</t>
  </si>
  <si>
    <t>SANT ICATU LARK I CRED PRIV FIC FI EC RF</t>
  </si>
  <si>
    <t>VIDATIVA FI RF CREDITO PRIVADO</t>
  </si>
  <si>
    <t>PREVIDENCIA ALCATEL   LUCENT RF FICFI</t>
  </si>
  <si>
    <t>ITAU FLEXPREV DESCARTES RF FICFI</t>
  </si>
  <si>
    <t>ITAU CCRPREV FI RENDA FIXA</t>
  </si>
  <si>
    <t>ITAU FLEXP CORPORATE PREMIUM II RF FICFI</t>
  </si>
  <si>
    <t>ITAU FLEXPREV CORP PREMIUM III RF FICFI</t>
  </si>
  <si>
    <t>ITAU FLEX PLATINUM IV FICFI RENDA FIXA</t>
  </si>
  <si>
    <t>ITAU FLEXPREV DIVIDENDOS V45 MULT FICFI</t>
  </si>
  <si>
    <t>BNPP Mapfre RF Ativo FC FI Prev</t>
  </si>
  <si>
    <t>ITAU FLEX CORP INDICE DE PRECOS RF FICFI</t>
  </si>
  <si>
    <t>ITAU FLEXPREV CORPORATE IMA RF FICFI</t>
  </si>
  <si>
    <t>MONGERAL AEGON RF PRIVATE PREV IPCA FI</t>
  </si>
  <si>
    <t>ICATU SEG VIC ILB FIC FI RENDA FIXA</t>
  </si>
  <si>
    <t>ALFAPREV IND DE PRECOS FIC DE FI RF PREV</t>
  </si>
  <si>
    <t>BRASILPREV RT FIX VIII FIC FI RENDA FIXA</t>
  </si>
  <si>
    <t>ITAU FLEXPR CORPORATE IMA PLUS RF FICFI</t>
  </si>
  <si>
    <t>ITAU FLEX ULTRA DINAM RF CRED PRIV FICFI</t>
  </si>
  <si>
    <t>ITAU FLEX CORP VALOR V49 PLUS MULT FICFI</t>
  </si>
  <si>
    <t>ITAU FLEXPREV ULTRA RF FICFI</t>
  </si>
  <si>
    <t>ITAU PRIV PREV DIVIDENDOS V45 MULT FICFI</t>
  </si>
  <si>
    <t>Santander FIC FI Prev IMA B Renda Fixa</t>
  </si>
  <si>
    <t>ICATU SEG FIC FI PRIVILEGE CONSERV RF</t>
  </si>
  <si>
    <t>RIO GRANDE PREVIDENCIARIO II FI RF</t>
  </si>
  <si>
    <t>RIO GRANDE PREVIDENCIARIO I FI RF</t>
  </si>
  <si>
    <t>ITAU FLEXPREV MASTER DIV V45 MULT FICFI</t>
  </si>
  <si>
    <t>CAIXA FIC PREVID PREV IND PRECOS RF 80</t>
  </si>
  <si>
    <t>ICATU SEGUROS PREVPRO FC FI RF</t>
  </si>
  <si>
    <t>PORTO SEGURO RF INF RUBI PREM FICFI PREV</t>
  </si>
  <si>
    <t>BRASILPREV RT CV III 2040 FC FI MULT</t>
  </si>
  <si>
    <t>UNIMED FI RF CRED PRIV PREVIDENCIARIO</t>
  </si>
  <si>
    <t>SANT FIC FI PRIVATE PREV IMA B RF</t>
  </si>
  <si>
    <t>SANTANDER FIC FI PREV PB CONSERVADOR RF</t>
  </si>
  <si>
    <t>BRASILPREV RT CV III 2030 FIC FI MULT</t>
  </si>
  <si>
    <t>BRASILPREV RT CV IV 2020 FIC FI MULT</t>
  </si>
  <si>
    <t>BRASILPREV RT CV IV 2030 FIC FI MULT</t>
  </si>
  <si>
    <t>BRASILPREV RT CV IV 2040 FC FI MULT</t>
  </si>
  <si>
    <t>SAFRA PREV FIX VIP FI FC RF PREV</t>
  </si>
  <si>
    <t>BRAD H FC FI MULT PGBL/VGBL RV 25</t>
  </si>
  <si>
    <t>BRADESCO H FC FI MULT PGBL/VGBL RV 10</t>
  </si>
  <si>
    <t>BRAD H FC FI RF PGBL/VGBL TRADICIONAL II</t>
  </si>
  <si>
    <t>Zurich BNPP ZV FIC FI RF Prev</t>
  </si>
  <si>
    <t>SANT ICATU LARK II CRED PRIV FIC FIE RF</t>
  </si>
  <si>
    <t>BRADESCO FIC FI RENDA FIXA II A</t>
  </si>
  <si>
    <t>BRADESCO FIC FI RENDA FIXA I A</t>
  </si>
  <si>
    <t>BRADESCO FIC FI RENDA FIXA III A</t>
  </si>
  <si>
    <t>BRADESCO FIC FI RF IV A</t>
  </si>
  <si>
    <t>BRADESCO FIC FI RENDA FIXA V A</t>
  </si>
  <si>
    <t>BRADESCO FIC FI RENDA FIXA I C</t>
  </si>
  <si>
    <t>BRADESCO FIC FI RENDA FIXA II C</t>
  </si>
  <si>
    <t>BRADESCO FIC FI RENDA FIXA III C</t>
  </si>
  <si>
    <t>BRADESCO FIC FI RENDA FIXA IV C</t>
  </si>
  <si>
    <t>BRADESCO FIC FI RENDA FIXA V C</t>
  </si>
  <si>
    <t>BRADESCO FIC FI RENDA FIXA I D</t>
  </si>
  <si>
    <t>BRADESCO FIC FI RENDA FIXA II D</t>
  </si>
  <si>
    <t>BRADESCO FIC FI RENDA FIXA III D</t>
  </si>
  <si>
    <t>BRADESCO FIC FI RENDA FIXA IV D</t>
  </si>
  <si>
    <t>BRADESCO FIC FI RF V D</t>
  </si>
  <si>
    <t>PRIVATE PB FIC FI RF CRED PRIV PGBL VGBL</t>
  </si>
  <si>
    <t>BRAD PRIV PB FIC FI RF ATIVO PGBL VGBL</t>
  </si>
  <si>
    <t>BRAD PRIVATE PB FIC FI RF PGBL VGBL</t>
  </si>
  <si>
    <t>ITAU PRIV  PREV ULTRA NTNB 2024 RF FICFI</t>
  </si>
  <si>
    <t>PRIVATE PREV NTN B 2024 RF FICFI</t>
  </si>
  <si>
    <t>SANTANDER FIC FI PREV PB NTN B 2023 RF</t>
  </si>
  <si>
    <t>BRADESCO FIC FI RF PGBL VGBL F07</t>
  </si>
  <si>
    <t>PORTO SEGURO RF RUBI PLUS FICFI PREVIDEN</t>
  </si>
  <si>
    <t>PORTO SEGURO RF RUBI FICFI PREVID</t>
  </si>
  <si>
    <t>ICATU SEG FC FI EMPRESARIAL COMP 49 MULT</t>
  </si>
  <si>
    <t>ICATU SEG FIC FI EMPRESARIAL RF</t>
  </si>
  <si>
    <t>SANT FIC FI PREV PB ATIVO RF CRED PRIV</t>
  </si>
  <si>
    <t>MAPFRE PREVISION DI FC DE FI RF PREV</t>
  </si>
  <si>
    <t>BRASILPREV RT CLASSICO II FC RENDA FIXA</t>
  </si>
  <si>
    <t>BRASILPREV RT CLASSICO FC RENDA FIXA</t>
  </si>
  <si>
    <t>BRASILPREV RT PREMIUM FC RENDA FIXA</t>
  </si>
  <si>
    <t>SANT ICATU SEG EST PREV RF CREDPRIV FI</t>
  </si>
  <si>
    <t>BRAD H FC FI RF PGBL/VGBL DEFEN PRIVATE</t>
  </si>
  <si>
    <t>METLIFE INFLACAO FC FI RF PREV</t>
  </si>
  <si>
    <t>CITIPREVIDENCIA GOLD FICFI RENDA FIXA</t>
  </si>
  <si>
    <t>SICREDI FIC FIE RF IS PREV RESERVA</t>
  </si>
  <si>
    <t>SICREDI FIE RF IS PREV VALOR INFLACAO</t>
  </si>
  <si>
    <t>XP ICATU HORIZONTE PREV FC FI RENDA FIXA</t>
  </si>
  <si>
    <t>XP ICATU HORIZONTE MACRO PREV FI MULTI</t>
  </si>
  <si>
    <t>ALFAPREV EXCLUSIVE FI RF PREVIDENCIARIO</t>
  </si>
  <si>
    <t>SAFRA PREV JURO REAL FIC FI RF PREV</t>
  </si>
  <si>
    <t>SAFRA PREV CAP MKT VIP FC FI RF CRED PRI</t>
  </si>
  <si>
    <t>SAFRA PREV CAP MKT FC RF CRED PRIV PREV</t>
  </si>
  <si>
    <t>SANT FIC FI PREV FIX MASTER RF CRED PRIV</t>
  </si>
  <si>
    <t>TITA FI RF PREV</t>
  </si>
  <si>
    <t>SAFRA SEGUROS GERAIS S.A.</t>
  </si>
  <si>
    <t>SAFRA PREV BOA ESPERANCA FI RF PREV</t>
  </si>
  <si>
    <t>TETIS FI RF PREV</t>
  </si>
  <si>
    <t>ITAU FLEXP CORP PLATINUM RV10 MULT FICFI</t>
  </si>
  <si>
    <t>ITAU FLEX CORP PLATINUM RV25 MULT FICFI</t>
  </si>
  <si>
    <t>ITAU FLEXPREV MONACO I RF FI</t>
  </si>
  <si>
    <t>ITAU PRIVAT PREV ULTRA NTNB2030 RF FICFI</t>
  </si>
  <si>
    <t>ITAU PRIVATE PREV NTN B 2030 RF FICFI</t>
  </si>
  <si>
    <t>BRAD FIC FI RF CRED PRIV II   PGBL VGBL</t>
  </si>
  <si>
    <t>BRADESCO FIC FI RF PGBL VGBL DINAMICO</t>
  </si>
  <si>
    <t>BRASILPREV RT CICLO VIDA 2030 V FC MULT</t>
  </si>
  <si>
    <t>ITAU FLEXPREV FRATER II RF CRED PRIV FI</t>
  </si>
  <si>
    <t>BRASILPREV MULT DINAMICO VI FC FI*</t>
  </si>
  <si>
    <t>ITAU FLEXPREV PLATINUM VII FICFI RF</t>
  </si>
  <si>
    <t>ITAU FLEXPREV HANS RF CRED PRIV FI</t>
  </si>
  <si>
    <t>ESMERALDA RF FICFI PREVIDENCIARIO</t>
  </si>
  <si>
    <t>SULAMERICA SHELL PREV FI RF</t>
  </si>
  <si>
    <t>SULAMERICA SHELL PREV 49 FI MULTIMERCADO</t>
  </si>
  <si>
    <t>VIC PREV FI RF CRED PRIV</t>
  </si>
  <si>
    <t>SULAMERICA FIX 100 PLUS FI RENDA FIXA</t>
  </si>
  <si>
    <t>SANTANDER FIC FI PREV XVIII RF CRED PRIV</t>
  </si>
  <si>
    <t>SANTANDER FIC FI PREV XIX RF CRED PRIV</t>
  </si>
  <si>
    <t>ICATU SEG WM RF PREV FC FI CRED PRIV</t>
  </si>
  <si>
    <t>BRADESCO FIC FI RF PGBL VGBL   F10 C</t>
  </si>
  <si>
    <t>BRAD PRIV FIC FI RF PGBL VGBL ATIVO F08C</t>
  </si>
  <si>
    <t>B PRIVATE FIC FI RF JURO REAL NTN B 2030</t>
  </si>
  <si>
    <t>PRIVATE FIC FI RF JURO REAL NTN B 2050</t>
  </si>
  <si>
    <t>PRIVATE FIC FI RF JURO REAL NTN B 2024</t>
  </si>
  <si>
    <t>CORPORATE FIC FI RF ALVO 2030 PGBL VGBL</t>
  </si>
  <si>
    <t>FC DE FI RF CRED PRIV FLORESTA</t>
  </si>
  <si>
    <t>SAFRA PREV LALELI FI RF PREVIDENCIARIO</t>
  </si>
  <si>
    <t>ITAU PRIVATE PREV NTN B 2023 RF FICFI</t>
  </si>
  <si>
    <t>ITAU PRIV PREV ULTRA NTN B 2023 RF FICFI</t>
  </si>
  <si>
    <t>ITAU FLEXPREV RF EXCELLENCE ATIVO FICFI</t>
  </si>
  <si>
    <t>ITAU FLEXPREV CRED PRIV PLUS RF FICFI</t>
  </si>
  <si>
    <t>ITAU FLEXPREV RF PREMIUM ATIVO FICFI</t>
  </si>
  <si>
    <t>ICATU SEG ABS FI PREV RF CRED PRIV</t>
  </si>
  <si>
    <t>ICATU SEG FC FI ADVANTAGE RF*</t>
  </si>
  <si>
    <t>P  SEG  RF CRED PRIV DIAMANTE FICFI PREV</t>
  </si>
  <si>
    <t>P  SEG  RF INFLACAO DIAMANTE FICFI PREVI</t>
  </si>
  <si>
    <t>PORTO SEGURO RF CONCEDIDOS FI PREVID</t>
  </si>
  <si>
    <t>PORTO SEGURO RF CP RUBI P FICFI PREV</t>
  </si>
  <si>
    <t>ITAU FLEXPREV P MULT L V P V40 FICFI</t>
  </si>
  <si>
    <t>ITAU FLEXPREV CRED PRIV PLUS II RF FICFI</t>
  </si>
  <si>
    <t>ITAU FLEXPREV PERS MULT L V P V20 FICFI</t>
  </si>
  <si>
    <t>FLEXPREV JODU RENDA FIXA FI</t>
  </si>
  <si>
    <t>METLIFE PLATINUM FICFI MULT BALANCEADO</t>
  </si>
  <si>
    <t>METLIFE PLATINUM IMA FICFI RF</t>
  </si>
  <si>
    <t>ITAU FLEXPREV IMA B RF FICFI</t>
  </si>
  <si>
    <t>BTG PACTUAL PREVIDENCIA IMA B FIC FI RF</t>
  </si>
  <si>
    <t>ITAU FLEXPREV CURINTIOS RF CRED PRIV FI</t>
  </si>
  <si>
    <t>ITAU FLEXPREV ROSA RF CRED PRIV FI</t>
  </si>
  <si>
    <t>ITAU FLEXPREV GANESHA RF CRED PRIV FI</t>
  </si>
  <si>
    <t>BNP Paribas Icatu FI RF Prev Cred Priv</t>
  </si>
  <si>
    <t>SANTANDER FC FI PREV PB NTN B 2023 II RF</t>
  </si>
  <si>
    <t>ITAU FLEXPREV PLATINUM VIII FICFI RF</t>
  </si>
  <si>
    <t>ITAU FLEXPREV IMA-B II RF FICFI</t>
  </si>
  <si>
    <t>BRAS PL CR C I PREV CRED PRIV FC FI MULT</t>
  </si>
  <si>
    <t>ITAU FLEX JURO REAL TARGET 2024 RF FICFI</t>
  </si>
  <si>
    <t>ITAU F P JUR R TARGET 2024 II RF FICFI</t>
  </si>
  <si>
    <t>ITAU FL PRIVATE JURO RE T 2024 RF FICFI</t>
  </si>
  <si>
    <t>ZURICH SCHRODER FI RF PREVIDENCIARIO</t>
  </si>
  <si>
    <t>ITAU PRIV PREV PREM II CRED PRIV RF  FI</t>
  </si>
  <si>
    <t>ITAU PRIVAT PREV PREMIUM CRED PRIV RF FI</t>
  </si>
  <si>
    <t>SANTANDER FC PREV PB NTN-B 2035 RF</t>
  </si>
  <si>
    <t>ZURICH CA INDOSUEZ FI RF CRED PRIV</t>
  </si>
  <si>
    <t>ZURICH SCHRODER 10 BALANC FI MULT PREV</t>
  </si>
  <si>
    <t>BRAD CORP EXCL VI FIC FI RF IMA - B 5</t>
  </si>
  <si>
    <t>BRAD CORP EXC VII FC FI RF PGBL/VGBL</t>
  </si>
  <si>
    <t>WA ICATU RF ATIVO PREVIDENCIA FIC FI</t>
  </si>
  <si>
    <t>AZ QUEST PREV ICAT CO FC FI RF CRED PRIV</t>
  </si>
  <si>
    <t>BRADESCO FC DE FI RF IMA-B 5 PGBL/VGBL</t>
  </si>
  <si>
    <t>FI RENDA FIXA BRV BRADESCO</t>
  </si>
  <si>
    <t>ITAU FLEXPREV PREMIUM RF PRO FICFI</t>
  </si>
  <si>
    <t>ITAU FLEXPREV EXCELLENCE RF PRO FICFI</t>
  </si>
  <si>
    <t>CAIXA FIC PREVIDENCIARIO RF 60</t>
  </si>
  <si>
    <t>CAIXA FIC PREVIDENCIARIO RF 40</t>
  </si>
  <si>
    <t>SAFRA PREV SDB FC FI RF PREVIDENCIARIO</t>
  </si>
  <si>
    <t>SAFRA PREV JURO R VIP FC FI MULT RF PREV</t>
  </si>
  <si>
    <t>ITAU PRIVATE PREV IMA-B IFO RF FICFI</t>
  </si>
  <si>
    <t>ITAU FLEXPREV PRE FIXADO RF FICFI</t>
  </si>
  <si>
    <t>ITAU FLEXPREV PRE FIXADO ULTRA RF FICFI</t>
  </si>
  <si>
    <t>ITAU FLEXPREV P MULT LOW VOL V40 FICFI</t>
  </si>
  <si>
    <t>ITAU FLEXPREV PER MULT LOW VOL V20 FICFI</t>
  </si>
  <si>
    <t>ITAU F. C. PLATINUM III RV2 MULT FC FI*</t>
  </si>
  <si>
    <t>ITAU FLEXPREV PLATINUM V FICFI RF</t>
  </si>
  <si>
    <t>KINEA PREV RF ATIVO FICFI</t>
  </si>
  <si>
    <t>FC FI RENDA FIXA MCV*</t>
  </si>
  <si>
    <t>ITAU FLEXPREV PLATINUM VI FICFI RF</t>
  </si>
  <si>
    <t>BRADESCO FC DE FI RENDA FIXA PREV+</t>
  </si>
  <si>
    <t>SBPREV I RF CRED PRIV FI*</t>
  </si>
  <si>
    <t>KINEA CREDITO PRIVADO PREV RF FI*</t>
  </si>
  <si>
    <t>CAPITANIA PREV ADV ICATU FI RF CRED PRIV</t>
  </si>
  <si>
    <t>BRAD CORP EXC XXVI FC FI RF PGBL/VGBL*</t>
  </si>
  <si>
    <t>SANTANDER PREV TESOURO IPCA RF FC</t>
  </si>
  <si>
    <t>SPARTA TOP PR AD ICAT FC FI RF CRED PRIV</t>
  </si>
  <si>
    <t>BRASILPREV RT CICLO VIDA 2040 VI FC MULT</t>
  </si>
  <si>
    <t>CAPITANIA MULTI ICATU FC FI RF CRED PRIV</t>
  </si>
  <si>
    <t>BRASILPREV RT PREMIUM II FC RF</t>
  </si>
  <si>
    <t>BRASILPREV RT PREMIUM IV FC RF</t>
  </si>
  <si>
    <t>BRASILPREV RT PREMIUM III FC RF</t>
  </si>
  <si>
    <t>BRASILPREV RT PREMIUM V FC RF</t>
  </si>
  <si>
    <t>BRASILPREV RT PREMIUM VI FC RF</t>
  </si>
  <si>
    <t>BRASILPREV RT PREMIUM VII FC RF</t>
  </si>
  <si>
    <t>ITAU FLEXPREV RF VISION FICFI</t>
  </si>
  <si>
    <t>SCHRODER ZURICH PREVIDENCIARIO FI RF*</t>
  </si>
  <si>
    <t>ITAU F P JURO REAL TARGET 2035 RF FICFI</t>
  </si>
  <si>
    <t>ITAU F P J REAL TARGET 2035 II RF FICFI</t>
  </si>
  <si>
    <t>BRASILPREV FIX ESTRATEGIA 2025 II FC RF</t>
  </si>
  <si>
    <t>BRASILPREV FIX ESTRATEGIA 2025 IV FC RF</t>
  </si>
  <si>
    <t>BRASILPREV FIX ESTRATEGIA 2025 III FC RF</t>
  </si>
  <si>
    <t>BRASILPREV FIX ESTRATEGIA 2025 I FC RF</t>
  </si>
  <si>
    <t>BRASILPREV FIX ESTRATEGIA 2035 IV FC RF</t>
  </si>
  <si>
    <t>BRASILPREV FIX ESTRATEGIA 2035 I FC RF</t>
  </si>
  <si>
    <t>BRASILPREV FIX ESTRATEGIA 2035 II FC RF</t>
  </si>
  <si>
    <t>BRASILPREV FIX ESTRATEGIA 2035 V FC RF</t>
  </si>
  <si>
    <t>BRASILPREV FIX ESTRATEGIA 2035 III FC RF</t>
  </si>
  <si>
    <t>BRASILPREV FIX ESTRATEGIA 2025 VII FC RF</t>
  </si>
  <si>
    <t>BRASILPREV FIX ESTRATEGIA 2025 VI FC RF</t>
  </si>
  <si>
    <t>BRASILPREV FIX ESTRATEGIA 2035 VII FC RF</t>
  </si>
  <si>
    <t>BRASILPREV FIX ESTRATEGIA 2035 VI FC RF</t>
  </si>
  <si>
    <t>BRASILPREV FIX ESTRATEGIA 2025 V FC RF</t>
  </si>
  <si>
    <t>BRASILPREV RT FIX ZAFORA FC RF</t>
  </si>
  <si>
    <t>BTG PACTU TESOURO IPCA LO PREV FIC FI RF*</t>
  </si>
  <si>
    <t>ICATU SEG INSIGNE RF CRED PRIV FC FI</t>
  </si>
  <si>
    <t>ICATU SEG PREVIDENCIA FC FI AROEIRA RF**</t>
  </si>
  <si>
    <t>ITAU F P JURO REAL TARGET 2026 RF FICFI</t>
  </si>
  <si>
    <t>ITAU FLEXPREV JURO REAL T 2026 RF FICFI</t>
  </si>
  <si>
    <t>ITAU F P J R TARGET 2 RENDA FIXA FICFI</t>
  </si>
  <si>
    <t>ITAU F. P. JURO REAL T. 2030 RF FIC FI*</t>
  </si>
  <si>
    <t>ITAU FLEX PR JUR REAL TARG 2030 II RF FC*</t>
  </si>
  <si>
    <t>ITAU PRIVATE PREV IMAB5+ II RF FICFI</t>
  </si>
  <si>
    <t>ITAU RT HORIZON PRIVATE FC FI RF*</t>
  </si>
  <si>
    <t>ITAU PRIVATE PREVIDENCIA IFO RF FC*</t>
  </si>
  <si>
    <t>ITAU FLEXPR RENDA FIXA VISION PLUS FICFI*</t>
  </si>
  <si>
    <t>ICATU SEG TES JURO REAL 2024 FC FI RF*</t>
  </si>
  <si>
    <t>TOTVS FUNDO EXCLUSIVO FC FI RF PGBL/VGBL*</t>
  </si>
  <si>
    <t>BRAD FC FI RF CRED PRIV PREM PGBL VGBL*</t>
  </si>
  <si>
    <t>BRADESCO CORP FC FI RF EXC M PGBL/VGBL*</t>
  </si>
  <si>
    <t>BRASILPREV RT FIX XII FC RF</t>
  </si>
  <si>
    <t>BRASILPREV RT FIX XI FC RF</t>
  </si>
  <si>
    <t>BRASILPREV RT PREMIUM VIII FC RF</t>
  </si>
  <si>
    <t>BRASILPREV FIX ESTRAT. 2035 VIII FC RF</t>
  </si>
  <si>
    <t>BRASILPREV FIX ESTRAT. 2025 VIII FC RF</t>
  </si>
  <si>
    <t>ITAU FLEXPREV LUMINA EXC CRED PRIV RF FC*</t>
  </si>
  <si>
    <t>BRASILPREV FC RENDA FIXA CRED PRIV*</t>
  </si>
  <si>
    <t>BTG PACT TESOURO SELIC PREV FI RF REF DI*</t>
  </si>
  <si>
    <t>ITAU FLEXPREV HIGH YIELD RF CRED PRIV FC*</t>
  </si>
  <si>
    <t>AZ QUEST L A I PREV FCFI RF CRED PRIV LP*</t>
  </si>
  <si>
    <t>BRASILPREV CONCEPT FC RENDA FIXA*</t>
  </si>
  <si>
    <t>BRASILPREV FIX PLUS FC RENDA FIXA*</t>
  </si>
  <si>
    <t>DLM CONS ADV I SEG PREV FI RF CRED PRIV*</t>
  </si>
  <si>
    <t>SANT PREV PB RF ATIVO FIC FI*</t>
  </si>
  <si>
    <t>ITAU FLEXPREV PLATINUM POS RF FC*</t>
  </si>
  <si>
    <t>ITAU FL LUMINA PLAT CRED PRIV PLUS RF FC*</t>
  </si>
  <si>
    <t>ITAU PRIV PREV CRED PRIV ACTIVE F RF FC*</t>
  </si>
  <si>
    <t>BRASILPREV RT CLASSICO VII FC RENDA FIXA*</t>
  </si>
  <si>
    <t>BRASILPREV RT CLASSICO V FC RENDA FIXA*</t>
  </si>
  <si>
    <t>BRASILPREV RT CLASSICO III FC RENDA FIXA*</t>
  </si>
  <si>
    <t>BRASILPREV RT CLASSICO VI FC RENDA FIXA*</t>
  </si>
  <si>
    <t>BRASILPREV RT CLASSICO IV FC RENDA FIXA*</t>
  </si>
  <si>
    <t>SPARTA PREVI IC D FC FI RF CRED PRIV*</t>
  </si>
  <si>
    <t>XP SEGUROS FI RF CRED PRIV*</t>
  </si>
  <si>
    <t>ARX DENALI ICATU PREV FC FI RF CRED PRIV*</t>
  </si>
  <si>
    <t>QUASAR ADV PREV XP SE AD FI RF CRED PRIV*</t>
  </si>
  <si>
    <t>Previdência Renda Fixa</t>
  </si>
  <si>
    <t>Previdência Balanceados &gt; 30</t>
  </si>
  <si>
    <t>Previdência Balanceados de 15-30</t>
  </si>
  <si>
    <t>Previdência Balanceados até 15</t>
  </si>
  <si>
    <t>Previdência Multimercados</t>
  </si>
  <si>
    <t>Previdência Data-Alvo</t>
  </si>
  <si>
    <t>Classe</t>
  </si>
  <si>
    <t>Performance de Fundos Previdenciários de Renda Fixa - Período de 18 meses</t>
  </si>
  <si>
    <t>Performance de Fundos Previdenciários Data Alvo - Período de 18 meses</t>
  </si>
  <si>
    <t>Performance de Fundos Previdenciários Balanceados &gt; 30% - Período de 18 meses</t>
  </si>
  <si>
    <t>Performance de Fundos Previdenciários Balanceados até 15% - Período de 18 meses</t>
  </si>
  <si>
    <t>Planilha</t>
  </si>
  <si>
    <t>Performance de Fundos Previdenciários Balanceados  de 15% a 30% - Período de 18 meses</t>
  </si>
  <si>
    <t>*</t>
  </si>
  <si>
    <t>Lista de Fundos por Classificação - Período de 18 meses</t>
  </si>
  <si>
    <t>FC FI MULT CRED PRIV MOREIRA DE REI</t>
  </si>
  <si>
    <t>FC FI MULT CRED PRIV FERREIRA</t>
  </si>
  <si>
    <t>BRASILPREV MULT DINAMICO VI FC FI</t>
  </si>
  <si>
    <t>VINCI EQUILIBRIO PREVIDENCIA FI MULT</t>
  </si>
  <si>
    <t>CSHG PREV ZUR PORT MIA FI MULT CRED PRIV</t>
  </si>
  <si>
    <t>BRASILPREV RT AQUILAM FC MULT CRED PRIV</t>
  </si>
  <si>
    <t>SANTA AMELIA ICATU PREV FI MULT</t>
  </si>
  <si>
    <t>ADAM BP PREVIDENCIA FC FI MULT</t>
  </si>
  <si>
    <t>FC FI RENDA FIXA MCV</t>
  </si>
  <si>
    <t>TIBERIUS MULT CRED PRIV FI</t>
  </si>
  <si>
    <t>SBPREV II MULT CRED PRIV FI</t>
  </si>
  <si>
    <t>SBPREV I RF CRED PRIV FI</t>
  </si>
  <si>
    <t>SANT PREV PB MRF-ST MULT CRED PRIV FC</t>
  </si>
  <si>
    <t>ITAU PREV SPX LANCER FC FI MULT</t>
  </si>
  <si>
    <t>SANT PREV PB PENHALONGA MULT CREDPRIV FC</t>
  </si>
  <si>
    <t>BRAD CORP EXC XXVI FC FI RF PGBL/VGBL</t>
  </si>
  <si>
    <t>SANT PREV PB XXXV MULT CRED PRIV FIC FI</t>
  </si>
  <si>
    <t>FC DE FI MULT CRED PRIV VALE DO JURUENA</t>
  </si>
  <si>
    <t>FC FI MULT CRED PRIV CRJG</t>
  </si>
  <si>
    <t>FC FI MULT CRED PRIV  PICA-PAU</t>
  </si>
  <si>
    <t>FC DE FI MULT CRED PRIV NATUREZA</t>
  </si>
  <si>
    <t>BRPREV RT KARPATHOS FC MULT CRED PRIV</t>
  </si>
  <si>
    <t>SANTANDER MULT ADAM PREVIDENCIA FI</t>
  </si>
  <si>
    <t>BTG PACTU TESOURO IPCA LO PREV FIC FI RF</t>
  </si>
  <si>
    <t>ITAU F. P. JURO REAL T. 2030 RF FIC FI</t>
  </si>
  <si>
    <t>FC FI MULT CRED PRIV BVP XLVIII</t>
  </si>
  <si>
    <t>FC FI MULT CRED PRIV BVP LOCKSLAY</t>
  </si>
  <si>
    <t>FC FI MULT CRED PRIV BVP XLIV</t>
  </si>
  <si>
    <t>VINTAGE ASSET ALL PREV ADV ICATU FCFIM</t>
  </si>
  <si>
    <t>CSHG PREV IC PORT M IA FI MULT CRED PRIV</t>
  </si>
  <si>
    <t>CSHG 1963 FI MULT PREV - CRED PRIV</t>
  </si>
  <si>
    <t>SAFRA PREV MOTA I FC FI MULT PREV</t>
  </si>
  <si>
    <t>FC FI MULT CRED PRIV BVP XXXVII</t>
  </si>
  <si>
    <t>ITAU FLEX PR JUR REAL TARG 2030 II RF FC</t>
  </si>
  <si>
    <t>ITAU FLEXPR TOSCANA MULT CRED PRIV FICFI</t>
  </si>
  <si>
    <t>ITAU FLEXPREV LIVALDI MULT CRED PRIV FI</t>
  </si>
  <si>
    <t>ITAU FLEXPRE BORIVA MULT CRED PRIV FICFI</t>
  </si>
  <si>
    <t>ITAU FLEXPREV MILOS MULT CRED PRIV FICFI</t>
  </si>
  <si>
    <t>ITAU FLEXPREV MRF-IT MULT CRED PRIV FC</t>
  </si>
  <si>
    <t>ADAM PREV I FICFI MULT</t>
  </si>
  <si>
    <t>ITAU RT HORIZON PRIVATE FC FI RF</t>
  </si>
  <si>
    <t>FC FI MULT CRED PRIV DDSINV</t>
  </si>
  <si>
    <t>FC DE FI MULT CRED PRIV VGBL SEMANE</t>
  </si>
  <si>
    <t>FC FI MULT CRED PRIV BVP XXXVIII</t>
  </si>
  <si>
    <t>FC DE FI MULT CRED PRIV GLAUPA</t>
  </si>
  <si>
    <t>FC FI MULT CRED PRIV MRF-BR</t>
  </si>
  <si>
    <t>FC FI MULT CRED PRIV JBP</t>
  </si>
  <si>
    <t>ITAU FLEXPR RENDA FIXA VISION PLUS FICFI</t>
  </si>
  <si>
    <t>SAFRA PREV DI TERNI FC FI MULT PREV</t>
  </si>
  <si>
    <t>ICATU SEG TES JURO REAL 2024 FC FI RF</t>
  </si>
  <si>
    <t>TOTVS FUNDO EXCLUSIVO FC FI RF PGBL/VGBL</t>
  </si>
  <si>
    <t>BRAD FC FI RF CRED PRIV PREM PGBL VGBL</t>
  </si>
  <si>
    <t>BRADESCO CORP FC FI RF EXC M PGBL/VGBL</t>
  </si>
  <si>
    <t>SAFRA PREV KAILUA FC FI MULT PREV</t>
  </si>
  <si>
    <t>SAFRA P COPERNICO PLUS FC FI MULT PREV</t>
  </si>
  <si>
    <t>BRASILPREV RT INAE FC MULT CRED PRIV</t>
  </si>
  <si>
    <t>BRASILPREV RT TERRA FC MULT CRED PRIV</t>
  </si>
  <si>
    <t>BRASILPREV RT MRF-BB FI MULT CRED PRIV</t>
  </si>
  <si>
    <t>BRASILPREV RT ICARIA FC MULT CRED PRIV</t>
  </si>
  <si>
    <t>29 DE ABRIL FI MULTIMERCADO CRED PRIV</t>
  </si>
  <si>
    <t>ICATU QI MODERADO PREVIDENCIARIO FI MULT</t>
  </si>
  <si>
    <t>SPX LANCER ICATU PREV FC FI MULT</t>
  </si>
  <si>
    <t>SPX LANCER ADV ICATU PREV FC FI MULT</t>
  </si>
  <si>
    <t>SPX LANCER BP PREVIDENCIA FC FI MULT</t>
  </si>
  <si>
    <t>MORE PREVIDENCIARIO FI MULT CRED PRIV</t>
  </si>
  <si>
    <t>BUTIA PREVIDENCIA FIC FI MULT</t>
  </si>
  <si>
    <t>AZ QUEST ADVIS ICAT MULT PREV FC FI MULT</t>
  </si>
  <si>
    <t>LONG VGBL PREV FI MULT</t>
  </si>
  <si>
    <t>MAUA PREVIDENCIA ADVISORY ICATU FI MULT</t>
  </si>
  <si>
    <t>ATHENA ICATU PREVIDENCIARIO FI MULT 70</t>
  </si>
  <si>
    <t>BTG PACT TESOURO SELIC PREV FI RF REF DI</t>
  </si>
  <si>
    <t>SULA IBIUNA LONG BIASED PREV FI MULT</t>
  </si>
  <si>
    <t>AZ QUEST L A I PREV FCFI RF CRED PRIV LP</t>
  </si>
  <si>
    <t>CLARITAS ADVISORY ICATU PREV FI MULT</t>
  </si>
  <si>
    <t>BOGARI VALUE ICATU PREV FI MULT</t>
  </si>
  <si>
    <t>ALASKA 70 ICATU PREVIDENCIARIO FI MULT</t>
  </si>
  <si>
    <t>CMSOROBO PREV FI MULT</t>
  </si>
  <si>
    <r>
      <t>Índice de Performance</t>
    </r>
    <r>
      <rPr>
        <b/>
        <vertAlign val="superscript"/>
        <sz val="8"/>
        <color theme="0"/>
        <rFont val="Tahoma"/>
        <family val="2"/>
      </rPr>
      <t>1</t>
    </r>
  </si>
  <si>
    <r>
      <t>Rentabilidade acumulada dos últimos 18 meses</t>
    </r>
    <r>
      <rPr>
        <b/>
        <vertAlign val="superscript"/>
        <sz val="8"/>
        <color theme="0"/>
        <rFont val="Tahoma"/>
        <family val="2"/>
      </rPr>
      <t>2</t>
    </r>
  </si>
  <si>
    <r>
      <t>CDI acumulado dos últimos 18 meses</t>
    </r>
    <r>
      <rPr>
        <b/>
        <vertAlign val="superscript"/>
        <sz val="8"/>
        <color theme="0"/>
        <rFont val="Tahoma"/>
        <family val="2"/>
      </rPr>
      <t>3</t>
    </r>
  </si>
  <si>
    <r>
      <t>IBOV acumulado dos últimos 18 meses</t>
    </r>
    <r>
      <rPr>
        <b/>
        <vertAlign val="superscript"/>
        <sz val="8"/>
        <color theme="0"/>
        <rFont val="Tahoma"/>
        <family val="2"/>
      </rPr>
      <t>4</t>
    </r>
  </si>
  <si>
    <r>
      <t>IMAB acumulado dos últimos 18 meses</t>
    </r>
    <r>
      <rPr>
        <b/>
        <vertAlign val="superscript"/>
        <sz val="8"/>
        <color theme="0"/>
        <rFont val="Tahoma"/>
        <family val="2"/>
      </rPr>
      <t>5</t>
    </r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</si>
  <si>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Índice que mede o excesso de retorno (prêmio de risco) por unidade de risco. Detalhes acerca da metodologia podem ser obtidos aqui  ==&gt;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</si>
  <si>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Rentabilidade acumulada dos últimos 18 meses; para os fundos com menos de 18 meses, corresponde a Rentabilidade acumulada no período de existência do fundo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</si>
  <si>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CDI acumulado dos últimos 18 meses; para os fundos com menos de 18 meses, corresponde ao CDI acumulado no período de existência do fundo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</si>
  <si>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IBOV acumulado dos últimos 18 meses; para os fundos com menos de 18 meses, corresponde ao IBOV acumulado no período de existência do fundo</t>
    </r>
  </si>
  <si>
    <r>
      <rPr>
        <vertAlign val="superscript"/>
        <sz val="8"/>
        <rFont val="Tahoma"/>
        <family val="2"/>
      </rPr>
      <t>5</t>
    </r>
    <r>
      <rPr>
        <sz val="8"/>
        <rFont val="Tahoma"/>
        <family val="2"/>
      </rPr>
      <t xml:space="preserve"> IMAB acumulado dos últimos 18 meses; para os fundos com menos de 18 meses, corresponde ao IMAB acumulado no período de existência do fundo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</si>
  <si>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IMAB acumulado dos últimos 18 meses; para os fundos com menos de 18 meses, corresponde ao IMAB acumulado no período de existência do fundo</t>
    </r>
  </si>
  <si>
    <t>Tábua</t>
  </si>
  <si>
    <t>Juros (%)</t>
  </si>
  <si>
    <t>Montante necessário aos 65 anos para receber R$ 1.000 de Renda*</t>
  </si>
  <si>
    <t>* Renda - 12 pagamentos mensais de forma vitalícia a partir dos 65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</si>
</sst>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#,##0.000000000"/>
    <numFmt numFmtId="165" formatCode="&quot; &quot;00&quot;.&quot;000&quot;.&quot;000&quot;/&quot;0000\-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sz val="8"/>
      <color indexed="63"/>
      <name val="Tahoma"/>
      <family val="2"/>
    </font>
    <font>
      <b/>
      <sz val="14"/>
      <color theme="0"/>
      <name val="Tahoma"/>
      <family val="2"/>
    </font>
    <font>
      <b/>
      <vertAlign val="superscript"/>
      <sz val="8"/>
      <color theme="0"/>
      <name val="Tahoma"/>
      <family val="2"/>
    </font>
    <font>
      <sz val="8"/>
      <color indexed="63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Tahoma"/>
      <family val="2"/>
    </font>
    <font>
      <u/>
      <sz val="11"/>
      <color rgb="FFFF0000"/>
      <name val="Calibri"/>
      <family val="2"/>
      <scheme val="minor"/>
    </font>
    <font>
      <sz val="8"/>
      <name val="Tahoma"/>
      <family val="2"/>
    </font>
    <font>
      <vertAlign val="superscript"/>
      <sz val="8"/>
      <name val="Tahoma"/>
      <family val="2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41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64" fontId="3" fillId="0" borderId="1" xfId="0" applyNumberFormat="1" applyFont="1" applyFill="1" applyBorder="1"/>
    <xf numFmtId="164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2" fillId="2" borderId="4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0" fillId="3" borderId="0" xfId="0" applyFill="1"/>
    <xf numFmtId="49" fontId="3" fillId="0" borderId="5" xfId="0" applyNumberFormat="1" applyFont="1" applyFill="1" applyBorder="1"/>
    <xf numFmtId="0" fontId="0" fillId="0" borderId="0" xfId="0" applyAlignment="1">
      <alignment horizontal="center"/>
    </xf>
    <xf numFmtId="1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49" fontId="10" fillId="0" borderId="5" xfId="0" applyNumberFormat="1" applyFont="1" applyFill="1" applyBorder="1"/>
    <xf numFmtId="165" fontId="10" fillId="0" borderId="5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7" fillId="0" borderId="5" xfId="1" applyBorder="1"/>
    <xf numFmtId="0" fontId="9" fillId="0" borderId="0" xfId="1" applyNumberFormat="1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" fontId="10" fillId="3" borderId="0" xfId="0" applyNumberFormat="1" applyFont="1" applyFill="1" applyBorder="1"/>
    <xf numFmtId="0" fontId="12" fillId="3" borderId="0" xfId="1" applyFont="1" applyFill="1" applyAlignment="1">
      <alignment horizontal="left" vertical="center"/>
    </xf>
    <xf numFmtId="0" fontId="7" fillId="0" borderId="0" xfId="1"/>
    <xf numFmtId="165" fontId="3" fillId="0" borderId="5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7" fontId="0" fillId="0" borderId="0" xfId="2" applyNumberFormat="1" applyFont="1"/>
    <xf numFmtId="7" fontId="8" fillId="2" borderId="2" xfId="2" applyNumberFormat="1" applyFont="1" applyFill="1" applyBorder="1" applyAlignment="1">
      <alignment horizontal="center" vertical="center" wrapText="1"/>
    </xf>
    <xf numFmtId="7" fontId="3" fillId="0" borderId="3" xfId="2" applyNumberFormat="1" applyFont="1" applyFill="1" applyBorder="1" applyAlignment="1">
      <alignment horizontal="center"/>
    </xf>
    <xf numFmtId="7" fontId="3" fillId="0" borderId="0" xfId="2" applyNumberFormat="1" applyFont="1" applyFill="1" applyBorder="1" applyAlignment="1">
      <alignment horizontal="center"/>
    </xf>
    <xf numFmtId="164" fontId="10" fillId="3" borderId="0" xfId="0" applyNumberFormat="1" applyFont="1" applyFill="1" applyBorder="1"/>
    <xf numFmtId="0" fontId="14" fillId="3" borderId="0" xfId="0" applyFont="1" applyFill="1"/>
    <xf numFmtId="7" fontId="14" fillId="3" borderId="0" xfId="2" applyNumberFormat="1" applyFont="1" applyFill="1"/>
    <xf numFmtId="49" fontId="4" fillId="2" borderId="0" xfId="0" applyNumberFormat="1" applyFont="1" applyFill="1" applyBorder="1" applyAlignment="1">
      <alignment horizontal="center" vertical="center" wrapText="1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133351</xdr:colOff>
      <xdr:row>1</xdr:row>
      <xdr:rowOff>1</xdr:rowOff>
    </xdr:from>
    <xdr:to>
      <xdr:col>9</xdr:col>
      <xdr:colOff>285751</xdr:colOff>
      <xdr:row>4</xdr:row>
      <xdr:rowOff>67891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9526" y="190501"/>
          <a:ext cx="1981200" cy="6774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38100</xdr:rowOff>
    </xdr:from>
    <xdr:to>
      <xdr:col>11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38100</xdr:rowOff>
    </xdr:from>
    <xdr:to>
      <xdr:col>12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38100</xdr:rowOff>
    </xdr:from>
    <xdr:to>
      <xdr:col>12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38100</xdr:rowOff>
    </xdr:from>
    <xdr:to>
      <xdr:col>12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85724</xdr:rowOff>
    </xdr:from>
    <xdr:to>
      <xdr:col>7</xdr:col>
      <xdr:colOff>120169</xdr:colOff>
      <xdr:row>2</xdr:row>
      <xdr:rowOff>238125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85724"/>
          <a:ext cx="1529869" cy="533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19050</xdr:rowOff>
    </xdr:from>
    <xdr:to>
      <xdr:col>13</xdr:col>
      <xdr:colOff>447675</xdr:colOff>
      <xdr:row>3</xdr:row>
      <xdr:rowOff>86940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19050"/>
          <a:ext cx="1981200" cy="6774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38100</xdr:rowOff>
    </xdr:from>
    <xdr:to>
      <xdr:col>13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38100</xdr:rowOff>
    </xdr:from>
    <xdr:to>
      <xdr:col>11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38100</xdr:rowOff>
    </xdr:from>
    <xdr:to>
      <xdr:col>11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38100</xdr:rowOff>
    </xdr:from>
    <xdr:to>
      <xdr:col>11</xdr:col>
      <xdr:colOff>447675</xdr:colOff>
      <xdr:row>3</xdr:row>
      <xdr:rowOff>105990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38100"/>
          <a:ext cx="1981200" cy="677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usep.gov.br/setores-susep/cgsoa/fundos-previdenciarios/Relatorio_Simpl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9"/>
  <sheetViews>
    <sheetView showGridLines="0" tabSelected="1" workbookViewId="0">
      <pane ySplit="6" topLeftCell="A7" activePane="bottomLeft" state="frozen"/>
      <selection pane="bottomLeft" activeCell="B7" sqref="B7"/>
    </sheetView>
  </sheetViews>
  <sheetFormatPr defaultColWidth="0" defaultRowHeight="15" customHeight="1" zeroHeight="1" x14ac:dyDescent="0.25"/>
  <cols>
    <col min="1" max="1" width="9.140625" customWidth="1"/>
    <col min="2" max="2" width="24.85546875" bestFit="1" customWidth="1"/>
    <col min="3" max="3" width="20.28515625" style="18" customWidth="1"/>
    <col min="4" max="4" width="37.140625" bestFit="1" customWidth="1"/>
    <col min="5" max="5" width="45.85546875" customWidth="1"/>
    <col min="6" max="6" width="32.28515625" style="14" bestFit="1" customWidth="1"/>
    <col min="7" max="10" width="9.140625" customWidth="1"/>
    <col min="11" max="16384" width="9.140625" hidden="1"/>
  </cols>
  <sheetData>
    <row r="1" spans="1:16" x14ac:dyDescent="0.25">
      <c r="A1" s="8" t="s">
        <v>40</v>
      </c>
      <c r="B1" s="8"/>
      <c r="C1" s="14"/>
      <c r="F1"/>
    </row>
    <row r="2" spans="1:16" x14ac:dyDescent="0.25">
      <c r="C2" s="14"/>
      <c r="F2"/>
      <c r="K2" s="30"/>
      <c r="L2" s="30"/>
      <c r="O2" s="30"/>
      <c r="P2" s="30"/>
    </row>
    <row r="3" spans="1:16" ht="18" customHeight="1" x14ac:dyDescent="0.25">
      <c r="B3" s="40" t="s">
        <v>1421</v>
      </c>
      <c r="C3" s="40"/>
      <c r="D3" s="40"/>
      <c r="E3" s="40"/>
      <c r="F3" s="40"/>
      <c r="K3" s="30"/>
      <c r="L3" s="30"/>
      <c r="O3" s="30"/>
      <c r="P3" s="30"/>
    </row>
    <row r="4" spans="1:16" x14ac:dyDescent="0.25">
      <c r="K4" s="30"/>
      <c r="L4" s="30"/>
      <c r="O4" s="30"/>
    </row>
    <row r="5" spans="1:16" x14ac:dyDescent="0.25">
      <c r="K5" s="30"/>
      <c r="L5" s="30"/>
      <c r="O5" s="30"/>
    </row>
    <row r="6" spans="1:16" ht="31.5" customHeight="1" x14ac:dyDescent="0.25">
      <c r="B6" s="15" t="s">
        <v>1413</v>
      </c>
      <c r="C6" s="16" t="s">
        <v>14</v>
      </c>
      <c r="D6" s="17" t="s">
        <v>15</v>
      </c>
      <c r="E6" s="15" t="s">
        <v>0</v>
      </c>
      <c r="F6" s="21" t="s">
        <v>1418</v>
      </c>
      <c r="K6" s="30"/>
      <c r="L6" s="30"/>
      <c r="O6" s="30"/>
    </row>
    <row r="7" spans="1:16" x14ac:dyDescent="0.25">
      <c r="B7" s="13" t="s">
        <v>1407</v>
      </c>
      <c r="C7" s="31">
        <v>1069185000153</v>
      </c>
      <c r="D7" s="13" t="s">
        <v>738</v>
      </c>
      <c r="E7" s="13" t="s">
        <v>8</v>
      </c>
      <c r="F7" s="22" t="str">
        <f>HYPERLINK("#RF_cl2!A1","Renda Fixa Classe 2")</f>
        <v>Renda Fixa Classe 2</v>
      </c>
    </row>
    <row r="8" spans="1:16" x14ac:dyDescent="0.25">
      <c r="B8" s="13" t="s">
        <v>1408</v>
      </c>
      <c r="C8" s="31">
        <v>1392020000118</v>
      </c>
      <c r="D8" s="13" t="s">
        <v>739</v>
      </c>
      <c r="E8" s="13" t="s">
        <v>30</v>
      </c>
      <c r="F8" s="22" t="str">
        <f>HYPERLINK("#Balan30_cl1!A1","Balanceados &gt;30% Classe 1")</f>
        <v>Balanceados &gt;30% Classe 1</v>
      </c>
    </row>
    <row r="9" spans="1:16" x14ac:dyDescent="0.25">
      <c r="B9" s="13" t="s">
        <v>1408</v>
      </c>
      <c r="C9" s="31">
        <v>1392020000118</v>
      </c>
      <c r="D9" s="13" t="s">
        <v>739</v>
      </c>
      <c r="E9" s="13" t="s">
        <v>10</v>
      </c>
      <c r="F9" s="22" t="str">
        <f>HYPERLINK("#Balan30_cl1!A1","Balanceados &gt;30% Classe 1")</f>
        <v>Balanceados &gt;30% Classe 1</v>
      </c>
    </row>
    <row r="10" spans="1:16" x14ac:dyDescent="0.25">
      <c r="B10" s="13" t="s">
        <v>1407</v>
      </c>
      <c r="C10" s="31">
        <v>1392021000162</v>
      </c>
      <c r="D10" s="13" t="s">
        <v>740</v>
      </c>
      <c r="E10" s="13" t="s">
        <v>30</v>
      </c>
      <c r="F10" s="22" t="str">
        <f>HYPERLINK("#RF_cl2!A1","Renda Fixa Classe 2")</f>
        <v>Renda Fixa Classe 2</v>
      </c>
    </row>
    <row r="11" spans="1:16" x14ac:dyDescent="0.25">
      <c r="B11" s="13" t="s">
        <v>1407</v>
      </c>
      <c r="C11" s="31">
        <v>1392021000162</v>
      </c>
      <c r="D11" s="13" t="s">
        <v>740</v>
      </c>
      <c r="E11" s="13" t="s">
        <v>10</v>
      </c>
      <c r="F11" s="22" t="str">
        <f>HYPERLINK("#RF_cl2!A1","Renda Fixa Classe 2")</f>
        <v>Renda Fixa Classe 2</v>
      </c>
    </row>
    <row r="12" spans="1:16" x14ac:dyDescent="0.25">
      <c r="B12" s="13" t="s">
        <v>1408</v>
      </c>
      <c r="C12" s="31">
        <v>1606509000145</v>
      </c>
      <c r="D12" s="13" t="s">
        <v>741</v>
      </c>
      <c r="E12" s="13" t="s">
        <v>30</v>
      </c>
      <c r="F12" s="22" t="str">
        <f>HYPERLINK("#Balan30_cl1!A1","Balanceados &gt;30% Classe 1")</f>
        <v>Balanceados &gt;30% Classe 1</v>
      </c>
    </row>
    <row r="13" spans="1:16" x14ac:dyDescent="0.25">
      <c r="B13" s="13" t="s">
        <v>1408</v>
      </c>
      <c r="C13" s="31">
        <v>1606509000145</v>
      </c>
      <c r="D13" s="13" t="s">
        <v>741</v>
      </c>
      <c r="E13" s="13" t="s">
        <v>10</v>
      </c>
      <c r="F13" s="22" t="str">
        <f>HYPERLINK("#Balan30_cl1!A1","Balanceados &gt;30% Classe 1")</f>
        <v>Balanceados &gt;30% Classe 1</v>
      </c>
    </row>
    <row r="14" spans="1:16" x14ac:dyDescent="0.25">
      <c r="B14" s="13" t="s">
        <v>1407</v>
      </c>
      <c r="C14" s="31">
        <v>2198411000169</v>
      </c>
      <c r="D14" s="13" t="s">
        <v>742</v>
      </c>
      <c r="E14" s="13" t="s">
        <v>31</v>
      </c>
      <c r="F14" s="22" t="str">
        <f>HYPERLINK("#RF_cl1!A1","Renda Fixa Classe 1")</f>
        <v>Renda Fixa Classe 1</v>
      </c>
    </row>
    <row r="15" spans="1:16" x14ac:dyDescent="0.25">
      <c r="B15" s="13" t="s">
        <v>1407</v>
      </c>
      <c r="C15" s="31">
        <v>2290280000145</v>
      </c>
      <c r="D15" s="13" t="s">
        <v>743</v>
      </c>
      <c r="E15" s="13" t="s">
        <v>8</v>
      </c>
      <c r="F15" s="22" t="str">
        <f>HYPERLINK("#RF_cl2!A1","Renda Fixa Classe 2")</f>
        <v>Renda Fixa Classe 2</v>
      </c>
    </row>
    <row r="16" spans="1:16" x14ac:dyDescent="0.25">
      <c r="B16" s="13" t="s">
        <v>1407</v>
      </c>
      <c r="C16" s="31">
        <v>2290304000166</v>
      </c>
      <c r="D16" s="13" t="s">
        <v>744</v>
      </c>
      <c r="E16" s="13" t="s">
        <v>8</v>
      </c>
      <c r="F16" s="22" t="str">
        <f>HYPERLINK("#RF_cl1!A1","Renda Fixa Classe 1")</f>
        <v>Renda Fixa Classe 1</v>
      </c>
    </row>
    <row r="17" spans="2:6" x14ac:dyDescent="0.25">
      <c r="B17" s="13" t="s">
        <v>1409</v>
      </c>
      <c r="C17" s="31">
        <v>2498189000110</v>
      </c>
      <c r="D17" s="13" t="s">
        <v>745</v>
      </c>
      <c r="E17" s="13" t="s">
        <v>12</v>
      </c>
      <c r="F17" s="22" t="str">
        <f>HYPERLINK("#Balan1530_cl2!A1","Balanceados de 15% a 30% Classe 2")</f>
        <v>Balanceados de 15% a 30% Classe 2</v>
      </c>
    </row>
    <row r="18" spans="2:6" x14ac:dyDescent="0.25">
      <c r="B18" s="13" t="s">
        <v>1407</v>
      </c>
      <c r="C18" s="31">
        <v>2498190000144</v>
      </c>
      <c r="D18" s="13" t="s">
        <v>746</v>
      </c>
      <c r="E18" s="13" t="s">
        <v>12</v>
      </c>
      <c r="F18" s="22" t="str">
        <f>HYPERLINK("#RF_cl1!A1","Renda Fixa Classe 1")</f>
        <v>Renda Fixa Classe 1</v>
      </c>
    </row>
    <row r="19" spans="2:6" x14ac:dyDescent="0.25">
      <c r="B19" s="13" t="s">
        <v>1407</v>
      </c>
      <c r="C19" s="31">
        <v>2561139000130</v>
      </c>
      <c r="D19" s="13" t="s">
        <v>747</v>
      </c>
      <c r="E19" s="13" t="s">
        <v>10</v>
      </c>
      <c r="F19" s="22" t="str">
        <f>HYPERLINK("#RF_cl2!A1","Renda Fixa Classe 2")</f>
        <v>Renda Fixa Classe 2</v>
      </c>
    </row>
    <row r="20" spans="2:6" x14ac:dyDescent="0.25">
      <c r="B20" s="13" t="s">
        <v>1408</v>
      </c>
      <c r="C20" s="31">
        <v>2668765000120</v>
      </c>
      <c r="D20" s="13" t="s">
        <v>748</v>
      </c>
      <c r="E20" s="13" t="s">
        <v>8</v>
      </c>
      <c r="F20" s="22" t="str">
        <f>HYPERLINK("#Balan30_cl2!A1","Balanceados &gt;30% Classe 2")</f>
        <v>Balanceados &gt;30% Classe 2</v>
      </c>
    </row>
    <row r="21" spans="2:6" x14ac:dyDescent="0.25">
      <c r="B21" s="13" t="s">
        <v>1407</v>
      </c>
      <c r="C21" s="31">
        <v>2668766000174</v>
      </c>
      <c r="D21" s="13" t="s">
        <v>749</v>
      </c>
      <c r="E21" s="13" t="s">
        <v>8</v>
      </c>
      <c r="F21" s="22" t="str">
        <f>HYPERLINK("#RF_cl2!A1","Renda Fixa Classe 2")</f>
        <v>Renda Fixa Classe 2</v>
      </c>
    </row>
    <row r="22" spans="2:6" x14ac:dyDescent="0.25">
      <c r="B22" s="13" t="s">
        <v>1410</v>
      </c>
      <c r="C22" s="31">
        <v>2668779000143</v>
      </c>
      <c r="D22" s="13" t="s">
        <v>750</v>
      </c>
      <c r="E22" s="13" t="s">
        <v>8</v>
      </c>
      <c r="F22" s="22" t="str">
        <f>HYPERLINK("#Balan15_cl1!A1","Balanceados até 15% Classe 1")</f>
        <v>Balanceados até 15% Classe 1</v>
      </c>
    </row>
    <row r="23" spans="2:6" x14ac:dyDescent="0.25">
      <c r="B23" s="13" t="s">
        <v>1409</v>
      </c>
      <c r="C23" s="31">
        <v>2668782000167</v>
      </c>
      <c r="D23" s="13" t="s">
        <v>751</v>
      </c>
      <c r="E23" s="13" t="s">
        <v>8</v>
      </c>
      <c r="F23" s="22" t="str">
        <f>HYPERLINK("#Balan1530_cl2!A1","Balanceados de 15% a 30% Classe 2")</f>
        <v>Balanceados de 15% a 30% Classe 2</v>
      </c>
    </row>
    <row r="24" spans="2:6" x14ac:dyDescent="0.25">
      <c r="B24" s="13" t="s">
        <v>1407</v>
      </c>
      <c r="C24" s="31">
        <v>2710116000140</v>
      </c>
      <c r="D24" s="13" t="s">
        <v>752</v>
      </c>
      <c r="E24" s="13" t="s">
        <v>30</v>
      </c>
      <c r="F24" s="22" t="str">
        <f>HYPERLINK("#RF_cl2!A1","Renda Fixa Classe 2")</f>
        <v>Renda Fixa Classe 2</v>
      </c>
    </row>
    <row r="25" spans="2:6" x14ac:dyDescent="0.25">
      <c r="B25" s="13" t="s">
        <v>1407</v>
      </c>
      <c r="C25" s="31">
        <v>2710116000140</v>
      </c>
      <c r="D25" s="13" t="s">
        <v>752</v>
      </c>
      <c r="E25" s="13" t="s">
        <v>10</v>
      </c>
      <c r="F25" s="22" t="str">
        <f>HYPERLINK("#RF_cl2!A1","Renda Fixa Classe 2")</f>
        <v>Renda Fixa Classe 2</v>
      </c>
    </row>
    <row r="26" spans="2:6" x14ac:dyDescent="0.25">
      <c r="B26" s="13" t="s">
        <v>1410</v>
      </c>
      <c r="C26" s="31">
        <v>2753973000127</v>
      </c>
      <c r="D26" s="13" t="s">
        <v>753</v>
      </c>
      <c r="E26" s="13" t="s">
        <v>30</v>
      </c>
      <c r="F26" s="22" t="str">
        <f>HYPERLINK("#Balan15_cl1!A1","Balanceados até 15% Classe 1")</f>
        <v>Balanceados até 15% Classe 1</v>
      </c>
    </row>
    <row r="27" spans="2:6" x14ac:dyDescent="0.25">
      <c r="B27" s="13" t="s">
        <v>1410</v>
      </c>
      <c r="C27" s="31">
        <v>2753973000127</v>
      </c>
      <c r="D27" s="13" t="s">
        <v>753</v>
      </c>
      <c r="E27" s="13" t="s">
        <v>10</v>
      </c>
      <c r="F27" s="22" t="str">
        <f>HYPERLINK("#Balan15_cl1!A1","Balanceados até 15% Classe 1")</f>
        <v>Balanceados até 15% Classe 1</v>
      </c>
    </row>
    <row r="28" spans="2:6" x14ac:dyDescent="0.25">
      <c r="B28" s="13" t="s">
        <v>1407</v>
      </c>
      <c r="C28" s="31">
        <v>2764336000156</v>
      </c>
      <c r="D28" s="13" t="s">
        <v>754</v>
      </c>
      <c r="E28" s="13" t="s">
        <v>2</v>
      </c>
      <c r="F28" s="22" t="str">
        <f>HYPERLINK("#RF_cl2!A1","Renda Fixa Classe 2")</f>
        <v>Renda Fixa Classe 2</v>
      </c>
    </row>
    <row r="29" spans="2:6" x14ac:dyDescent="0.25">
      <c r="B29" s="13" t="s">
        <v>1407</v>
      </c>
      <c r="C29" s="31">
        <v>2764336000156</v>
      </c>
      <c r="D29" s="13" t="s">
        <v>754</v>
      </c>
      <c r="E29" s="13" t="s">
        <v>33</v>
      </c>
      <c r="F29" s="22" t="str">
        <f>HYPERLINK("#RF_cl2!A1","Renda Fixa Classe 2")</f>
        <v>Renda Fixa Classe 2</v>
      </c>
    </row>
    <row r="30" spans="2:6" x14ac:dyDescent="0.25">
      <c r="B30" s="13" t="s">
        <v>1411</v>
      </c>
      <c r="C30" s="31">
        <v>2764357000171</v>
      </c>
      <c r="D30" s="13" t="s">
        <v>623</v>
      </c>
      <c r="E30" s="13" t="s">
        <v>2</v>
      </c>
      <c r="F30" s="22" t="str">
        <f>HYPERLINK("#Mult_cl2!A1","Multimercado Classe 2")</f>
        <v>Multimercado Classe 2</v>
      </c>
    </row>
    <row r="31" spans="2:6" x14ac:dyDescent="0.25">
      <c r="B31" s="13" t="s">
        <v>1410</v>
      </c>
      <c r="C31" s="31">
        <v>2764393000135</v>
      </c>
      <c r="D31" s="13" t="s">
        <v>755</v>
      </c>
      <c r="E31" s="13" t="s">
        <v>2</v>
      </c>
      <c r="F31" s="22" t="str">
        <f>HYPERLINK("#Balan15_cl2!A1","Balanceados até 15% Classe 2")</f>
        <v>Balanceados até 15% Classe 2</v>
      </c>
    </row>
    <row r="32" spans="2:6" x14ac:dyDescent="0.25">
      <c r="B32" s="13" t="s">
        <v>1411</v>
      </c>
      <c r="C32" s="31">
        <v>2764418000109</v>
      </c>
      <c r="D32" s="13" t="s">
        <v>631</v>
      </c>
      <c r="E32" s="13" t="s">
        <v>2</v>
      </c>
      <c r="F32" s="22" t="str">
        <f>HYPERLINK("#Mult_cl2!A1","Multimercado Classe 2")</f>
        <v>Multimercado Classe 2</v>
      </c>
    </row>
    <row r="33" spans="2:6" x14ac:dyDescent="0.25">
      <c r="B33" s="13" t="s">
        <v>1411</v>
      </c>
      <c r="C33" s="31">
        <v>2764423000103</v>
      </c>
      <c r="D33" s="13" t="s">
        <v>632</v>
      </c>
      <c r="E33" s="13" t="s">
        <v>2</v>
      </c>
      <c r="F33" s="22" t="str">
        <f>HYPERLINK("#Mult_cl2!A1","Multimercado Classe 2")</f>
        <v>Multimercado Classe 2</v>
      </c>
    </row>
    <row r="34" spans="2:6" x14ac:dyDescent="0.25">
      <c r="B34" s="13" t="s">
        <v>1411</v>
      </c>
      <c r="C34" s="31">
        <v>2764423000103</v>
      </c>
      <c r="D34" s="13" t="s">
        <v>632</v>
      </c>
      <c r="E34" s="13" t="s">
        <v>33</v>
      </c>
      <c r="F34" s="22" t="str">
        <f>HYPERLINK("#Mult_cl2!A1","Multimercado Classe 2")</f>
        <v>Multimercado Classe 2</v>
      </c>
    </row>
    <row r="35" spans="2:6" x14ac:dyDescent="0.25">
      <c r="B35" s="13" t="s">
        <v>1410</v>
      </c>
      <c r="C35" s="31">
        <v>2764427000191</v>
      </c>
      <c r="D35" s="13" t="s">
        <v>756</v>
      </c>
      <c r="E35" s="13" t="s">
        <v>2</v>
      </c>
      <c r="F35" s="22" t="str">
        <f>HYPERLINK("#Balan15_cl2!A1","Balanceados até 15% Classe 2")</f>
        <v>Balanceados até 15% Classe 2</v>
      </c>
    </row>
    <row r="36" spans="2:6" x14ac:dyDescent="0.25">
      <c r="B36" s="13" t="s">
        <v>1408</v>
      </c>
      <c r="C36" s="31">
        <v>2764434000193</v>
      </c>
      <c r="D36" s="13" t="s">
        <v>757</v>
      </c>
      <c r="E36" s="13" t="s">
        <v>2</v>
      </c>
      <c r="F36" s="22" t="str">
        <f>HYPERLINK("#Balan30_cl2!A1","Balanceados &gt;30% Classe 2")</f>
        <v>Balanceados &gt;30% Classe 2</v>
      </c>
    </row>
    <row r="37" spans="2:6" x14ac:dyDescent="0.25">
      <c r="B37" s="13" t="s">
        <v>1407</v>
      </c>
      <c r="C37" s="31">
        <v>2764937000169</v>
      </c>
      <c r="D37" s="13" t="s">
        <v>758</v>
      </c>
      <c r="E37" s="13" t="s">
        <v>2</v>
      </c>
      <c r="F37" s="22" t="str">
        <f>HYPERLINK("#RF_cl2!A1","Renda Fixa Classe 2")</f>
        <v>Renda Fixa Classe 2</v>
      </c>
    </row>
    <row r="38" spans="2:6" x14ac:dyDescent="0.25">
      <c r="B38" s="13" t="s">
        <v>1407</v>
      </c>
      <c r="C38" s="31">
        <v>2782911000143</v>
      </c>
      <c r="D38" s="13" t="s">
        <v>759</v>
      </c>
      <c r="E38" s="13" t="s">
        <v>2</v>
      </c>
      <c r="F38" s="22" t="str">
        <f>HYPERLINK("#RF_cl2!A1","Renda Fixa Classe 2")</f>
        <v>Renda Fixa Classe 2</v>
      </c>
    </row>
    <row r="39" spans="2:6" x14ac:dyDescent="0.25">
      <c r="B39" s="13" t="s">
        <v>1411</v>
      </c>
      <c r="C39" s="31">
        <v>2786593000199</v>
      </c>
      <c r="D39" s="13" t="s">
        <v>657</v>
      </c>
      <c r="E39" s="13" t="s">
        <v>2</v>
      </c>
      <c r="F39" s="22" t="str">
        <f>HYPERLINK("#Mult_cl3!A1","Multimercado Classe 3")</f>
        <v>Multimercado Classe 3</v>
      </c>
    </row>
    <row r="40" spans="2:6" x14ac:dyDescent="0.25">
      <c r="B40" s="13" t="s">
        <v>1407</v>
      </c>
      <c r="C40" s="31">
        <v>2851024000180</v>
      </c>
      <c r="D40" s="13" t="s">
        <v>760</v>
      </c>
      <c r="E40" s="13" t="s">
        <v>8</v>
      </c>
      <c r="F40" s="22" t="str">
        <f>HYPERLINK("#RF_cl2!A1","Renda Fixa Classe 2")</f>
        <v>Renda Fixa Classe 2</v>
      </c>
    </row>
    <row r="41" spans="2:6" x14ac:dyDescent="0.25">
      <c r="B41" s="13" t="s">
        <v>1408</v>
      </c>
      <c r="C41" s="31">
        <v>2898519000164</v>
      </c>
      <c r="D41" s="13" t="s">
        <v>761</v>
      </c>
      <c r="E41" s="13" t="s">
        <v>8</v>
      </c>
      <c r="F41" s="22" t="str">
        <f>HYPERLINK("#Balan30_cl2!A1","Balanceados &gt;30% Classe 2")</f>
        <v>Balanceados &gt;30% Classe 2</v>
      </c>
    </row>
    <row r="42" spans="2:6" x14ac:dyDescent="0.25">
      <c r="B42" s="13" t="s">
        <v>1407</v>
      </c>
      <c r="C42" s="31">
        <v>2898523000122</v>
      </c>
      <c r="D42" s="13" t="s">
        <v>762</v>
      </c>
      <c r="E42" s="13" t="s">
        <v>8</v>
      </c>
      <c r="F42" s="22" t="str">
        <f>HYPERLINK("#RF_cl2!A1","Renda Fixa Classe 2")</f>
        <v>Renda Fixa Classe 2</v>
      </c>
    </row>
    <row r="43" spans="2:6" x14ac:dyDescent="0.25">
      <c r="B43" s="13" t="s">
        <v>1409</v>
      </c>
      <c r="C43" s="31">
        <v>2907506000104</v>
      </c>
      <c r="D43" s="13" t="s">
        <v>763</v>
      </c>
      <c r="E43" s="13" t="s">
        <v>30</v>
      </c>
      <c r="F43" s="22" t="str">
        <f>HYPERLINK("#Balan1530_cl2!A1","Balanceados de 15% a 30% Classe 2")</f>
        <v>Balanceados de 15% a 30% Classe 2</v>
      </c>
    </row>
    <row r="44" spans="2:6" x14ac:dyDescent="0.25">
      <c r="B44" s="13" t="s">
        <v>1409</v>
      </c>
      <c r="C44" s="31">
        <v>2907506000104</v>
      </c>
      <c r="D44" s="13" t="s">
        <v>763</v>
      </c>
      <c r="E44" s="13" t="s">
        <v>10</v>
      </c>
      <c r="F44" s="22" t="str">
        <f>HYPERLINK("#Balan1530_cl2!A1","Balanceados de 15% a 30% Classe 2")</f>
        <v>Balanceados de 15% a 30% Classe 2</v>
      </c>
    </row>
    <row r="45" spans="2:6" x14ac:dyDescent="0.25">
      <c r="B45" s="13" t="s">
        <v>1407</v>
      </c>
      <c r="C45" s="31">
        <v>2907508000101</v>
      </c>
      <c r="D45" s="13" t="s">
        <v>764</v>
      </c>
      <c r="E45" s="13" t="s">
        <v>30</v>
      </c>
      <c r="F45" s="22" t="str">
        <f>HYPERLINK("#RF_cl1!A1","Renda Fixa Classe 1")</f>
        <v>Renda Fixa Classe 1</v>
      </c>
    </row>
    <row r="46" spans="2:6" x14ac:dyDescent="0.25">
      <c r="B46" s="13" t="s">
        <v>1407</v>
      </c>
      <c r="C46" s="31">
        <v>2907508000101</v>
      </c>
      <c r="D46" s="13" t="s">
        <v>764</v>
      </c>
      <c r="E46" s="13" t="s">
        <v>10</v>
      </c>
      <c r="F46" s="22" t="str">
        <f>HYPERLINK("#RF_cl1!A1","Renda Fixa Classe 1")</f>
        <v>Renda Fixa Classe 1</v>
      </c>
    </row>
    <row r="47" spans="2:6" x14ac:dyDescent="0.25">
      <c r="B47" s="13" t="s">
        <v>1410</v>
      </c>
      <c r="C47" s="31">
        <v>2907512000161</v>
      </c>
      <c r="D47" s="13" t="s">
        <v>765</v>
      </c>
      <c r="E47" s="13" t="s">
        <v>30</v>
      </c>
      <c r="F47" s="22" t="str">
        <f>HYPERLINK("#Balan15_cl1!A1","Balanceados até 15% Classe 1")</f>
        <v>Balanceados até 15% Classe 1</v>
      </c>
    </row>
    <row r="48" spans="2:6" x14ac:dyDescent="0.25">
      <c r="B48" s="13" t="s">
        <v>1410</v>
      </c>
      <c r="C48" s="31">
        <v>2907512000161</v>
      </c>
      <c r="D48" s="13" t="s">
        <v>765</v>
      </c>
      <c r="E48" s="13" t="s">
        <v>10</v>
      </c>
      <c r="F48" s="22" t="str">
        <f>HYPERLINK("#Balan15_cl1!A1","Balanceados até 15% Classe 1")</f>
        <v>Balanceados até 15% Classe 1</v>
      </c>
    </row>
    <row r="49" spans="2:6" x14ac:dyDescent="0.25">
      <c r="B49" s="13" t="s">
        <v>1410</v>
      </c>
      <c r="C49" s="31">
        <v>2907514000150</v>
      </c>
      <c r="D49" s="13" t="s">
        <v>766</v>
      </c>
      <c r="E49" s="13" t="s">
        <v>30</v>
      </c>
      <c r="F49" s="22" t="str">
        <f>HYPERLINK("#Balan15_cl1!A1","Balanceados até 15% Classe 1")</f>
        <v>Balanceados até 15% Classe 1</v>
      </c>
    </row>
    <row r="50" spans="2:6" x14ac:dyDescent="0.25">
      <c r="B50" s="13" t="s">
        <v>1410</v>
      </c>
      <c r="C50" s="31">
        <v>2907514000150</v>
      </c>
      <c r="D50" s="13" t="s">
        <v>766</v>
      </c>
      <c r="E50" s="13" t="s">
        <v>10</v>
      </c>
      <c r="F50" s="22" t="str">
        <f>HYPERLINK("#Balan15_cl1!A1","Balanceados até 15% Classe 1")</f>
        <v>Balanceados até 15% Classe 1</v>
      </c>
    </row>
    <row r="51" spans="2:6" x14ac:dyDescent="0.25">
      <c r="B51" s="13" t="s">
        <v>1407</v>
      </c>
      <c r="C51" s="31">
        <v>2911408000140</v>
      </c>
      <c r="D51" s="13" t="s">
        <v>767</v>
      </c>
      <c r="E51" s="13" t="s">
        <v>8</v>
      </c>
      <c r="F51" s="22" t="str">
        <f>HYPERLINK("#RF_cl1!A1","Renda Fixa Classe 1")</f>
        <v>Renda Fixa Classe 1</v>
      </c>
    </row>
    <row r="52" spans="2:6" x14ac:dyDescent="0.25">
      <c r="B52" s="13" t="s">
        <v>1407</v>
      </c>
      <c r="C52" s="31">
        <v>2911564000101</v>
      </c>
      <c r="D52" s="13" t="s">
        <v>768</v>
      </c>
      <c r="E52" s="13" t="s">
        <v>8</v>
      </c>
      <c r="F52" s="22" t="str">
        <f>HYPERLINK("#RF_cl2!A1","Renda Fixa Classe 2")</f>
        <v>Renda Fixa Classe 2</v>
      </c>
    </row>
    <row r="53" spans="2:6" x14ac:dyDescent="0.25">
      <c r="B53" s="13" t="s">
        <v>1411</v>
      </c>
      <c r="C53" s="31">
        <v>2918923000152</v>
      </c>
      <c r="D53" s="13" t="s">
        <v>274</v>
      </c>
      <c r="E53" s="13" t="s">
        <v>13</v>
      </c>
      <c r="F53" s="22" t="str">
        <f>HYPERLINK("#Mult_cl3!A1","Multimercado Classe 3")</f>
        <v>Multimercado Classe 3</v>
      </c>
    </row>
    <row r="54" spans="2:6" x14ac:dyDescent="0.25">
      <c r="B54" s="13" t="s">
        <v>1407</v>
      </c>
      <c r="C54" s="31">
        <v>2918931000107</v>
      </c>
      <c r="D54" s="13" t="s">
        <v>769</v>
      </c>
      <c r="E54" s="13" t="s">
        <v>13</v>
      </c>
      <c r="F54" s="22" t="str">
        <f>HYPERLINK("#RF_cl1!A1","Renda Fixa Classe 1")</f>
        <v>Renda Fixa Classe 1</v>
      </c>
    </row>
    <row r="55" spans="2:6" x14ac:dyDescent="0.25">
      <c r="B55" s="13" t="s">
        <v>1407</v>
      </c>
      <c r="C55" s="31">
        <v>2924217000113</v>
      </c>
      <c r="D55" s="13" t="s">
        <v>770</v>
      </c>
      <c r="E55" s="13" t="s">
        <v>7</v>
      </c>
      <c r="F55" s="22" t="str">
        <f>HYPERLINK("#RF_cl2!A1","Renda Fixa Classe 2")</f>
        <v>Renda Fixa Classe 2</v>
      </c>
    </row>
    <row r="56" spans="2:6" x14ac:dyDescent="0.25">
      <c r="B56" s="13" t="s">
        <v>1410</v>
      </c>
      <c r="C56" s="31">
        <v>2924248000174</v>
      </c>
      <c r="D56" s="13" t="s">
        <v>771</v>
      </c>
      <c r="E56" s="13" t="s">
        <v>7</v>
      </c>
      <c r="F56" s="22" t="str">
        <f>HYPERLINK("#Balan15_cl2!A1","Balanceados até 15% Classe 2")</f>
        <v>Balanceados até 15% Classe 2</v>
      </c>
    </row>
    <row r="57" spans="2:6" x14ac:dyDescent="0.25">
      <c r="B57" s="13" t="s">
        <v>1407</v>
      </c>
      <c r="C57" s="31">
        <v>2924262000178</v>
      </c>
      <c r="D57" s="13" t="s">
        <v>772</v>
      </c>
      <c r="E57" s="13" t="s">
        <v>7</v>
      </c>
      <c r="F57" s="22" t="str">
        <f>HYPERLINK("#RF_cl2!A1","Renda Fixa Classe 2")</f>
        <v>Renda Fixa Classe 2</v>
      </c>
    </row>
    <row r="58" spans="2:6" x14ac:dyDescent="0.25">
      <c r="B58" s="13" t="s">
        <v>1410</v>
      </c>
      <c r="C58" s="31">
        <v>2934463000156</v>
      </c>
      <c r="D58" s="13" t="s">
        <v>773</v>
      </c>
      <c r="E58" s="13" t="s">
        <v>11</v>
      </c>
      <c r="F58" s="22" t="str">
        <f>HYPERLINK("#Balan15_cl2!A1","Balanceados até 15% Classe 2")</f>
        <v>Balanceados até 15% Classe 2</v>
      </c>
    </row>
    <row r="59" spans="2:6" x14ac:dyDescent="0.25">
      <c r="B59" s="13" t="s">
        <v>1407</v>
      </c>
      <c r="C59" s="31">
        <v>2935825000123</v>
      </c>
      <c r="D59" s="13" t="s">
        <v>774</v>
      </c>
      <c r="E59" s="13" t="s">
        <v>11</v>
      </c>
      <c r="F59" s="22" t="str">
        <f>HYPERLINK("#RF_cl1!A1","Renda Fixa Classe 1")</f>
        <v>Renda Fixa Classe 1</v>
      </c>
    </row>
    <row r="60" spans="2:6" x14ac:dyDescent="0.25">
      <c r="B60" s="13" t="s">
        <v>1407</v>
      </c>
      <c r="C60" s="31">
        <v>2998253000121</v>
      </c>
      <c r="D60" s="13" t="s">
        <v>775</v>
      </c>
      <c r="E60" s="13" t="s">
        <v>10</v>
      </c>
      <c r="F60" s="22" t="str">
        <f>HYPERLINK("#RF_cl2!A1","Renda Fixa Classe 2")</f>
        <v>Renda Fixa Classe 2</v>
      </c>
    </row>
    <row r="61" spans="2:6" x14ac:dyDescent="0.25">
      <c r="B61" s="13" t="s">
        <v>1407</v>
      </c>
      <c r="C61" s="31">
        <v>3069107000184</v>
      </c>
      <c r="D61" s="13" t="s">
        <v>776</v>
      </c>
      <c r="E61" s="13" t="s">
        <v>12</v>
      </c>
      <c r="F61" s="22" t="str">
        <f>HYPERLINK("#RF_cl1!A1","Renda Fixa Classe 1")</f>
        <v>Renda Fixa Classe 1</v>
      </c>
    </row>
    <row r="62" spans="2:6" x14ac:dyDescent="0.25">
      <c r="B62" s="13" t="s">
        <v>1410</v>
      </c>
      <c r="C62" s="31">
        <v>3077193000177</v>
      </c>
      <c r="D62" s="13" t="s">
        <v>777</v>
      </c>
      <c r="E62" s="13" t="s">
        <v>9</v>
      </c>
      <c r="F62" s="22" t="str">
        <f>HYPERLINK("#Balan15_cl1!A1","Balanceados até 15% Classe 1")</f>
        <v>Balanceados até 15% Classe 1</v>
      </c>
    </row>
    <row r="63" spans="2:6" x14ac:dyDescent="0.25">
      <c r="B63" s="13" t="s">
        <v>1407</v>
      </c>
      <c r="C63" s="31">
        <v>3077322000127</v>
      </c>
      <c r="D63" s="13" t="s">
        <v>778</v>
      </c>
      <c r="E63" s="13" t="s">
        <v>9</v>
      </c>
      <c r="F63" s="22" t="str">
        <f>HYPERLINK("#RF_cl2!A1","Renda Fixa Classe 2")</f>
        <v>Renda Fixa Classe 2</v>
      </c>
    </row>
    <row r="64" spans="2:6" x14ac:dyDescent="0.25">
      <c r="B64" s="13" t="s">
        <v>1407</v>
      </c>
      <c r="C64" s="31">
        <v>3077330000173</v>
      </c>
      <c r="D64" s="13" t="s">
        <v>779</v>
      </c>
      <c r="E64" s="13" t="s">
        <v>9</v>
      </c>
      <c r="F64" s="22" t="str">
        <f>HYPERLINK("#RF_cl2!A1","Renda Fixa Classe 2")</f>
        <v>Renda Fixa Classe 2</v>
      </c>
    </row>
    <row r="65" spans="2:6" x14ac:dyDescent="0.25">
      <c r="B65" s="13" t="s">
        <v>1407</v>
      </c>
      <c r="C65" s="31">
        <v>3120902000150</v>
      </c>
      <c r="D65" s="13" t="s">
        <v>780</v>
      </c>
      <c r="E65" s="13" t="s">
        <v>11</v>
      </c>
      <c r="F65" s="22" t="str">
        <f>HYPERLINK("#RF_cl2!A1","Renda Fixa Classe 2")</f>
        <v>Renda Fixa Classe 2</v>
      </c>
    </row>
    <row r="66" spans="2:6" x14ac:dyDescent="0.25">
      <c r="B66" s="13" t="s">
        <v>1409</v>
      </c>
      <c r="C66" s="31">
        <v>3173729000158</v>
      </c>
      <c r="D66" s="13" t="s">
        <v>781</v>
      </c>
      <c r="E66" s="13" t="s">
        <v>8</v>
      </c>
      <c r="F66" s="22" t="str">
        <f>HYPERLINK("#Balan1530_cl2!A1","Balanceados de 15% a 30% Classe 2")</f>
        <v>Balanceados de 15% a 30% Classe 2</v>
      </c>
    </row>
    <row r="67" spans="2:6" x14ac:dyDescent="0.25">
      <c r="B67" s="13" t="s">
        <v>1410</v>
      </c>
      <c r="C67" s="31">
        <v>3256737000168</v>
      </c>
      <c r="D67" s="13" t="s">
        <v>782</v>
      </c>
      <c r="E67" s="13" t="s">
        <v>10</v>
      </c>
      <c r="F67" s="22" t="str">
        <f>HYPERLINK("#Balan15_cl1!A1","Balanceados até 15% Classe 1")</f>
        <v>Balanceados até 15% Classe 1</v>
      </c>
    </row>
    <row r="68" spans="2:6" x14ac:dyDescent="0.25">
      <c r="B68" s="13" t="s">
        <v>1411</v>
      </c>
      <c r="C68" s="31">
        <v>3256752000106</v>
      </c>
      <c r="D68" s="13" t="s">
        <v>74</v>
      </c>
      <c r="E68" s="13" t="s">
        <v>10</v>
      </c>
      <c r="F68" s="22" t="str">
        <f>HYPERLINK("#Mult_cl3!A1","Multimercado Classe 3")</f>
        <v>Multimercado Classe 3</v>
      </c>
    </row>
    <row r="69" spans="2:6" x14ac:dyDescent="0.25">
      <c r="B69" s="13" t="s">
        <v>1411</v>
      </c>
      <c r="C69" s="31">
        <v>3256754000103</v>
      </c>
      <c r="D69" s="13" t="s">
        <v>76</v>
      </c>
      <c r="E69" s="13" t="s">
        <v>10</v>
      </c>
      <c r="F69" s="22" t="str">
        <f>HYPERLINK("#Mult_cl3!A1","Multimercado Classe 3")</f>
        <v>Multimercado Classe 3</v>
      </c>
    </row>
    <row r="70" spans="2:6" x14ac:dyDescent="0.25">
      <c r="B70" s="13" t="s">
        <v>1407</v>
      </c>
      <c r="C70" s="31">
        <v>3256797000180</v>
      </c>
      <c r="D70" s="13" t="s">
        <v>783</v>
      </c>
      <c r="E70" s="13" t="s">
        <v>10</v>
      </c>
      <c r="F70" s="22" t="str">
        <f>HYPERLINK("#RF_cl2!A1","Renda Fixa Classe 2")</f>
        <v>Renda Fixa Classe 2</v>
      </c>
    </row>
    <row r="71" spans="2:6" x14ac:dyDescent="0.25">
      <c r="B71" s="13" t="s">
        <v>1407</v>
      </c>
      <c r="C71" s="31">
        <v>3271093000187</v>
      </c>
      <c r="D71" s="13" t="s">
        <v>784</v>
      </c>
      <c r="E71" s="13" t="s">
        <v>12</v>
      </c>
      <c r="F71" s="22" t="str">
        <f>HYPERLINK("#RF_cl2!A1","Renda Fixa Classe 2")</f>
        <v>Renda Fixa Classe 2</v>
      </c>
    </row>
    <row r="72" spans="2:6" x14ac:dyDescent="0.25">
      <c r="B72" s="13" t="s">
        <v>1407</v>
      </c>
      <c r="C72" s="31">
        <v>3271099000154</v>
      </c>
      <c r="D72" s="13" t="s">
        <v>785</v>
      </c>
      <c r="E72" s="13" t="s">
        <v>12</v>
      </c>
      <c r="F72" s="22" t="str">
        <f>HYPERLINK("#RF_cl1!A1","Renda Fixa Classe 1")</f>
        <v>Renda Fixa Classe 1</v>
      </c>
    </row>
    <row r="73" spans="2:6" x14ac:dyDescent="0.25">
      <c r="B73" s="13" t="s">
        <v>1411</v>
      </c>
      <c r="C73" s="31">
        <v>3276503000182</v>
      </c>
      <c r="D73" s="13" t="s">
        <v>457</v>
      </c>
      <c r="E73" s="13" t="s">
        <v>10</v>
      </c>
      <c r="F73" s="22" t="str">
        <f>HYPERLINK("#Mult_cl3!A1","Multimercado Classe 3")</f>
        <v>Multimercado Classe 3</v>
      </c>
    </row>
    <row r="74" spans="2:6" x14ac:dyDescent="0.25">
      <c r="B74" s="13" t="s">
        <v>1409</v>
      </c>
      <c r="C74" s="31">
        <v>3307621000100</v>
      </c>
      <c r="D74" s="13" t="s">
        <v>786</v>
      </c>
      <c r="E74" s="13" t="s">
        <v>9</v>
      </c>
      <c r="F74" s="22" t="str">
        <f>HYPERLINK("#Balan1530_cl2!A1","Balanceados de 15% a 30% Classe 2")</f>
        <v>Balanceados de 15% a 30% Classe 2</v>
      </c>
    </row>
    <row r="75" spans="2:6" x14ac:dyDescent="0.25">
      <c r="B75" s="13" t="s">
        <v>1411</v>
      </c>
      <c r="C75" s="31">
        <v>3364021000184</v>
      </c>
      <c r="D75" s="13" t="s">
        <v>355</v>
      </c>
      <c r="E75" s="13" t="s">
        <v>8</v>
      </c>
      <c r="F75" s="22" t="str">
        <f>HYPERLINK("#Mult_cl4!A1","Multimercado Classe 4")</f>
        <v>Multimercado Classe 4</v>
      </c>
    </row>
    <row r="76" spans="2:6" x14ac:dyDescent="0.25">
      <c r="B76" s="13" t="s">
        <v>1409</v>
      </c>
      <c r="C76" s="31">
        <v>3364147000159</v>
      </c>
      <c r="D76" s="13" t="s">
        <v>787</v>
      </c>
      <c r="E76" s="13" t="s">
        <v>8</v>
      </c>
      <c r="F76" s="22" t="str">
        <f>HYPERLINK("#Balan1530_cl2!A1","Balanceados de 15% a 30% Classe 2")</f>
        <v>Balanceados de 15% a 30% Classe 2</v>
      </c>
    </row>
    <row r="77" spans="2:6" x14ac:dyDescent="0.25">
      <c r="B77" s="13" t="s">
        <v>1407</v>
      </c>
      <c r="C77" s="31">
        <v>3366545000104</v>
      </c>
      <c r="D77" s="13" t="s">
        <v>788</v>
      </c>
      <c r="E77" s="13" t="s">
        <v>8</v>
      </c>
      <c r="F77" s="22" t="str">
        <f>HYPERLINK("#RF_cl2!A1","Renda Fixa Classe 2")</f>
        <v>Renda Fixa Classe 2</v>
      </c>
    </row>
    <row r="78" spans="2:6" x14ac:dyDescent="0.25">
      <c r="B78" s="13" t="s">
        <v>1407</v>
      </c>
      <c r="C78" s="31">
        <v>3374369000152</v>
      </c>
      <c r="D78" s="13" t="s">
        <v>789</v>
      </c>
      <c r="E78" s="13" t="s">
        <v>8</v>
      </c>
      <c r="F78" s="22" t="str">
        <f>HYPERLINK("#RF_cl2!A1","Renda Fixa Classe 2")</f>
        <v>Renda Fixa Classe 2</v>
      </c>
    </row>
    <row r="79" spans="2:6" x14ac:dyDescent="0.25">
      <c r="B79" s="13" t="s">
        <v>1407</v>
      </c>
      <c r="C79" s="31">
        <v>3374369000152</v>
      </c>
      <c r="D79" s="13" t="s">
        <v>789</v>
      </c>
      <c r="E79" s="13" t="s">
        <v>790</v>
      </c>
      <c r="F79" s="22" t="str">
        <f>HYPERLINK("#RF_cl2!A1","Renda Fixa Classe 2")</f>
        <v>Renda Fixa Classe 2</v>
      </c>
    </row>
    <row r="80" spans="2:6" x14ac:dyDescent="0.25">
      <c r="B80" s="13" t="s">
        <v>1407</v>
      </c>
      <c r="C80" s="31">
        <v>3374465000109</v>
      </c>
      <c r="D80" s="13" t="s">
        <v>791</v>
      </c>
      <c r="E80" s="13" t="s">
        <v>8</v>
      </c>
      <c r="F80" s="22" t="str">
        <f>HYPERLINK("#RF_cl2!A1","Renda Fixa Classe 2")</f>
        <v>Renda Fixa Classe 2</v>
      </c>
    </row>
    <row r="81" spans="2:6" x14ac:dyDescent="0.25">
      <c r="B81" s="13" t="s">
        <v>1410</v>
      </c>
      <c r="C81" s="31">
        <v>3374487000160</v>
      </c>
      <c r="D81" s="13" t="s">
        <v>792</v>
      </c>
      <c r="E81" s="13" t="s">
        <v>8</v>
      </c>
      <c r="F81" s="22" t="str">
        <f>HYPERLINK("#Balan15_cl1!A1","Balanceados até 15% Classe 1")</f>
        <v>Balanceados até 15% Classe 1</v>
      </c>
    </row>
    <row r="82" spans="2:6" x14ac:dyDescent="0.25">
      <c r="B82" s="13" t="s">
        <v>1409</v>
      </c>
      <c r="C82" s="31">
        <v>3374499000195</v>
      </c>
      <c r="D82" s="13" t="s">
        <v>793</v>
      </c>
      <c r="E82" s="13" t="s">
        <v>8</v>
      </c>
      <c r="F82" s="22" t="str">
        <f>HYPERLINK("#Balan1530_cl2!A1","Balanceados de 15% a 30% Classe 2")</f>
        <v>Balanceados de 15% a 30% Classe 2</v>
      </c>
    </row>
    <row r="83" spans="2:6" x14ac:dyDescent="0.25">
      <c r="B83" s="13" t="s">
        <v>1409</v>
      </c>
      <c r="C83" s="31">
        <v>3374499000195</v>
      </c>
      <c r="D83" s="13" t="s">
        <v>793</v>
      </c>
      <c r="E83" s="13" t="s">
        <v>790</v>
      </c>
      <c r="F83" s="22" t="str">
        <f>HYPERLINK("#Balan1530_cl2!A1","Balanceados de 15% a 30% Classe 2")</f>
        <v>Balanceados de 15% a 30% Classe 2</v>
      </c>
    </row>
    <row r="84" spans="2:6" x14ac:dyDescent="0.25">
      <c r="B84" s="13" t="s">
        <v>1411</v>
      </c>
      <c r="C84" s="31">
        <v>3384182000130</v>
      </c>
      <c r="D84" s="13" t="s">
        <v>660</v>
      </c>
      <c r="E84" s="13" t="s">
        <v>2</v>
      </c>
      <c r="F84" s="22" t="str">
        <f>HYPERLINK("#Mult_cl3!A1","Multimercado Classe 3")</f>
        <v>Multimercado Classe 3</v>
      </c>
    </row>
    <row r="85" spans="2:6" x14ac:dyDescent="0.25">
      <c r="B85" s="13" t="s">
        <v>1409</v>
      </c>
      <c r="C85" s="31">
        <v>3398407000107</v>
      </c>
      <c r="D85" s="13" t="s">
        <v>794</v>
      </c>
      <c r="E85" s="13" t="s">
        <v>10</v>
      </c>
      <c r="F85" s="22" t="str">
        <f>HYPERLINK("#Balan1530_cl2!A1","Balanceados de 15% a 30% Classe 2")</f>
        <v>Balanceados de 15% a 30% Classe 2</v>
      </c>
    </row>
    <row r="86" spans="2:6" x14ac:dyDescent="0.25">
      <c r="B86" s="13" t="s">
        <v>1407</v>
      </c>
      <c r="C86" s="31">
        <v>3438278000133</v>
      </c>
      <c r="D86" s="13" t="s">
        <v>795</v>
      </c>
      <c r="E86" s="13" t="s">
        <v>8</v>
      </c>
      <c r="F86" s="22" t="str">
        <f>HYPERLINK("#RF_cl2!A1","Renda Fixa Classe 2")</f>
        <v>Renda Fixa Classe 2</v>
      </c>
    </row>
    <row r="87" spans="2:6" x14ac:dyDescent="0.25">
      <c r="B87" s="13" t="s">
        <v>1408</v>
      </c>
      <c r="C87" s="31">
        <v>3438284000190</v>
      </c>
      <c r="D87" s="13" t="s">
        <v>796</v>
      </c>
      <c r="E87" s="13" t="s">
        <v>8</v>
      </c>
      <c r="F87" s="22" t="str">
        <f>HYPERLINK("#Balan30_cl1!A1","Balanceados &gt;30% Classe 1")</f>
        <v>Balanceados &gt;30% Classe 1</v>
      </c>
    </row>
    <row r="88" spans="2:6" x14ac:dyDescent="0.25">
      <c r="B88" s="13" t="s">
        <v>1410</v>
      </c>
      <c r="C88" s="31">
        <v>3438288000179</v>
      </c>
      <c r="D88" s="13" t="s">
        <v>797</v>
      </c>
      <c r="E88" s="13" t="s">
        <v>8</v>
      </c>
      <c r="F88" s="22" t="str">
        <f>HYPERLINK("#Balan15_cl1!A1","Balanceados até 15% Classe 1")</f>
        <v>Balanceados até 15% Classe 1</v>
      </c>
    </row>
    <row r="89" spans="2:6" x14ac:dyDescent="0.25">
      <c r="B89" s="13" t="s">
        <v>1407</v>
      </c>
      <c r="C89" s="31">
        <v>3441485000147</v>
      </c>
      <c r="D89" s="13" t="s">
        <v>798</v>
      </c>
      <c r="E89" s="13" t="s">
        <v>31</v>
      </c>
      <c r="F89" s="22" t="str">
        <f>HYPERLINK("#RF_cl2!A1","Renda Fixa Classe 2")</f>
        <v>Renda Fixa Classe 2</v>
      </c>
    </row>
    <row r="90" spans="2:6" x14ac:dyDescent="0.25">
      <c r="B90" s="13" t="s">
        <v>1407</v>
      </c>
      <c r="C90" s="31">
        <v>3469379000171</v>
      </c>
      <c r="D90" s="13" t="s">
        <v>799</v>
      </c>
      <c r="E90" s="13" t="s">
        <v>4</v>
      </c>
      <c r="F90" s="22" t="str">
        <f>HYPERLINK("#RF_cl2!A1","Renda Fixa Classe 2")</f>
        <v>Renda Fixa Classe 2</v>
      </c>
    </row>
    <row r="91" spans="2:6" x14ac:dyDescent="0.25">
      <c r="B91" s="13" t="s">
        <v>1409</v>
      </c>
      <c r="C91" s="31">
        <v>3469407000150</v>
      </c>
      <c r="D91" s="13" t="s">
        <v>800</v>
      </c>
      <c r="E91" s="13" t="s">
        <v>4</v>
      </c>
      <c r="F91" s="22" t="str">
        <f>HYPERLINK("#Balan1530_cl2!A1","Balanceados de 15% a 30% Classe 2")</f>
        <v>Balanceados de 15% a 30% Classe 2</v>
      </c>
    </row>
    <row r="92" spans="2:6" x14ac:dyDescent="0.25">
      <c r="B92" s="13" t="s">
        <v>1408</v>
      </c>
      <c r="C92" s="31">
        <v>3469422000107</v>
      </c>
      <c r="D92" s="13" t="s">
        <v>801</v>
      </c>
      <c r="E92" s="13" t="s">
        <v>4</v>
      </c>
      <c r="F92" s="22" t="str">
        <f>HYPERLINK("#Balan30_cl2!A1","Balanceados &gt;30% Classe 2")</f>
        <v>Balanceados &gt;30% Classe 2</v>
      </c>
    </row>
    <row r="93" spans="2:6" x14ac:dyDescent="0.25">
      <c r="B93" s="13" t="s">
        <v>1407</v>
      </c>
      <c r="C93" s="31">
        <v>3499625000138</v>
      </c>
      <c r="D93" s="13" t="s">
        <v>802</v>
      </c>
      <c r="E93" s="13" t="s">
        <v>2</v>
      </c>
      <c r="F93" s="22" t="str">
        <f>HYPERLINK("#RF_cl2!A1","Renda Fixa Classe 2")</f>
        <v>Renda Fixa Classe 2</v>
      </c>
    </row>
    <row r="94" spans="2:6" x14ac:dyDescent="0.25">
      <c r="B94" s="13" t="s">
        <v>1407</v>
      </c>
      <c r="C94" s="31">
        <v>3507865000137</v>
      </c>
      <c r="D94" s="13" t="s">
        <v>803</v>
      </c>
      <c r="E94" s="13" t="s">
        <v>8</v>
      </c>
      <c r="F94" s="22" t="str">
        <f>HYPERLINK("#RF_cl1!A1","Renda Fixa Classe 1")</f>
        <v>Renda Fixa Classe 1</v>
      </c>
    </row>
    <row r="95" spans="2:6" x14ac:dyDescent="0.25">
      <c r="B95" s="13" t="s">
        <v>1407</v>
      </c>
      <c r="C95" s="31">
        <v>3507865000137</v>
      </c>
      <c r="D95" s="13" t="s">
        <v>803</v>
      </c>
      <c r="E95" s="13" t="s">
        <v>790</v>
      </c>
      <c r="F95" s="22" t="str">
        <f>HYPERLINK("#RF_cl1!A1","Renda Fixa Classe 1")</f>
        <v>Renda Fixa Classe 1</v>
      </c>
    </row>
    <row r="96" spans="2:6" x14ac:dyDescent="0.25">
      <c r="B96" s="13" t="s">
        <v>1409</v>
      </c>
      <c r="C96" s="31">
        <v>3507873000183</v>
      </c>
      <c r="D96" s="13" t="s">
        <v>804</v>
      </c>
      <c r="E96" s="13" t="s">
        <v>8</v>
      </c>
      <c r="F96" s="22" t="str">
        <f>HYPERLINK("#Balan1530_cl2!A1","Balanceados de 15% a 30% Classe 2")</f>
        <v>Balanceados de 15% a 30% Classe 2</v>
      </c>
    </row>
    <row r="97" spans="2:6" x14ac:dyDescent="0.25">
      <c r="B97" s="13" t="s">
        <v>1409</v>
      </c>
      <c r="C97" s="31">
        <v>3507873000183</v>
      </c>
      <c r="D97" s="13" t="s">
        <v>804</v>
      </c>
      <c r="E97" s="13" t="s">
        <v>790</v>
      </c>
      <c r="F97" s="22" t="str">
        <f>HYPERLINK("#Balan1530_cl2!A1","Balanceados de 15% a 30% Classe 2")</f>
        <v>Balanceados de 15% a 30% Classe 2</v>
      </c>
    </row>
    <row r="98" spans="2:6" x14ac:dyDescent="0.25">
      <c r="B98" s="13" t="s">
        <v>1407</v>
      </c>
      <c r="C98" s="31">
        <v>3534936000190</v>
      </c>
      <c r="D98" s="13" t="s">
        <v>805</v>
      </c>
      <c r="E98" s="13" t="s">
        <v>12</v>
      </c>
      <c r="F98" s="22" t="str">
        <f>HYPERLINK("#RF_cl2!A1","Renda Fixa Classe 2")</f>
        <v>Renda Fixa Classe 2</v>
      </c>
    </row>
    <row r="99" spans="2:6" x14ac:dyDescent="0.25">
      <c r="B99" s="13" t="s">
        <v>1411</v>
      </c>
      <c r="C99" s="31">
        <v>3534939000124</v>
      </c>
      <c r="D99" s="13" t="s">
        <v>643</v>
      </c>
      <c r="E99" s="13" t="s">
        <v>12</v>
      </c>
      <c r="F99" s="22" t="str">
        <f>HYPERLINK("#Mult_cl3!A1","Multimercado Classe 3")</f>
        <v>Multimercado Classe 3</v>
      </c>
    </row>
    <row r="100" spans="2:6" x14ac:dyDescent="0.25">
      <c r="B100" s="13" t="s">
        <v>1409</v>
      </c>
      <c r="C100" s="31">
        <v>3537355000102</v>
      </c>
      <c r="D100" s="13" t="s">
        <v>806</v>
      </c>
      <c r="E100" s="13" t="s">
        <v>3</v>
      </c>
      <c r="F100" s="22" t="str">
        <f>HYPERLINK("#Balan1530_cl2!A1","Balanceados de 15% a 30% Classe 2")</f>
        <v>Balanceados de 15% a 30% Classe 2</v>
      </c>
    </row>
    <row r="101" spans="2:6" x14ac:dyDescent="0.25">
      <c r="B101" s="13" t="s">
        <v>1409</v>
      </c>
      <c r="C101" s="31">
        <v>3537367000137</v>
      </c>
      <c r="D101" s="13" t="s">
        <v>807</v>
      </c>
      <c r="E101" s="13" t="s">
        <v>3</v>
      </c>
      <c r="F101" s="22" t="str">
        <f>HYPERLINK("#Balan1530_cl2!A1","Balanceados de 15% a 30% Classe 2")</f>
        <v>Balanceados de 15% a 30% Classe 2</v>
      </c>
    </row>
    <row r="102" spans="2:6" x14ac:dyDescent="0.25">
      <c r="B102" s="13" t="s">
        <v>1407</v>
      </c>
      <c r="C102" s="31">
        <v>3537379000161</v>
      </c>
      <c r="D102" s="13" t="s">
        <v>808</v>
      </c>
      <c r="E102" s="13" t="s">
        <v>3</v>
      </c>
      <c r="F102" s="22" t="str">
        <f>HYPERLINK("#RF_cl1!A1","Renda Fixa Classe 1")</f>
        <v>Renda Fixa Classe 1</v>
      </c>
    </row>
    <row r="103" spans="2:6" x14ac:dyDescent="0.25">
      <c r="B103" s="13" t="s">
        <v>1409</v>
      </c>
      <c r="C103" s="31">
        <v>3537384000174</v>
      </c>
      <c r="D103" s="13" t="s">
        <v>809</v>
      </c>
      <c r="E103" s="13" t="s">
        <v>3</v>
      </c>
      <c r="F103" s="22" t="str">
        <f>HYPERLINK("#Balan1530_cl2!A1","Balanceados de 15% a 30% Classe 2")</f>
        <v>Balanceados de 15% a 30% Classe 2</v>
      </c>
    </row>
    <row r="104" spans="2:6" x14ac:dyDescent="0.25">
      <c r="B104" s="13" t="s">
        <v>1407</v>
      </c>
      <c r="C104" s="31">
        <v>3537407000140</v>
      </c>
      <c r="D104" s="13" t="s">
        <v>810</v>
      </c>
      <c r="E104" s="13" t="s">
        <v>3</v>
      </c>
      <c r="F104" s="22" t="str">
        <f>HYPERLINK("#RF_cl1!A1","Renda Fixa Classe 1")</f>
        <v>Renda Fixa Classe 1</v>
      </c>
    </row>
    <row r="105" spans="2:6" x14ac:dyDescent="0.25">
      <c r="B105" s="13" t="s">
        <v>1409</v>
      </c>
      <c r="C105" s="31">
        <v>3537415000197</v>
      </c>
      <c r="D105" s="13" t="s">
        <v>811</v>
      </c>
      <c r="E105" s="13" t="s">
        <v>3</v>
      </c>
      <c r="F105" s="22" t="str">
        <f>HYPERLINK("#Balan1530_cl2!A1","Balanceados de 15% a 30% Classe 2")</f>
        <v>Balanceados de 15% a 30% Classe 2</v>
      </c>
    </row>
    <row r="106" spans="2:6" x14ac:dyDescent="0.25">
      <c r="B106" s="13" t="s">
        <v>1408</v>
      </c>
      <c r="C106" s="31">
        <v>3537456000183</v>
      </c>
      <c r="D106" s="13" t="s">
        <v>812</v>
      </c>
      <c r="E106" s="13" t="s">
        <v>2</v>
      </c>
      <c r="F106" s="22" t="str">
        <f>HYPERLINK("#Balan30_cl1!A1","Balanceados &gt;30% Classe 1")</f>
        <v>Balanceados &gt;30% Classe 1</v>
      </c>
    </row>
    <row r="107" spans="2:6" x14ac:dyDescent="0.25">
      <c r="B107" s="13" t="s">
        <v>1409</v>
      </c>
      <c r="C107" s="31">
        <v>3537485000145</v>
      </c>
      <c r="D107" s="13" t="s">
        <v>813</v>
      </c>
      <c r="E107" s="13" t="s">
        <v>2</v>
      </c>
      <c r="F107" s="22" t="str">
        <f>HYPERLINK("#Balan1530_cl2!A1","Balanceados de 15% a 30% Classe 2")</f>
        <v>Balanceados de 15% a 30% Classe 2</v>
      </c>
    </row>
    <row r="108" spans="2:6" x14ac:dyDescent="0.25">
      <c r="B108" s="13" t="s">
        <v>1407</v>
      </c>
      <c r="C108" s="31">
        <v>3537494000136</v>
      </c>
      <c r="D108" s="13" t="s">
        <v>814</v>
      </c>
      <c r="E108" s="13" t="s">
        <v>2</v>
      </c>
      <c r="F108" s="22" t="str">
        <f>HYPERLINK("#RF_cl2!A1","Renda Fixa Classe 2")</f>
        <v>Renda Fixa Classe 2</v>
      </c>
    </row>
    <row r="109" spans="2:6" x14ac:dyDescent="0.25">
      <c r="B109" s="13" t="s">
        <v>1410</v>
      </c>
      <c r="C109" s="31">
        <v>3537505000188</v>
      </c>
      <c r="D109" s="13" t="s">
        <v>815</v>
      </c>
      <c r="E109" s="13" t="s">
        <v>2</v>
      </c>
      <c r="F109" s="22" t="str">
        <f>HYPERLINK("#Balan15_cl2!A1","Balanceados até 15% Classe 2")</f>
        <v>Balanceados até 15% Classe 2</v>
      </c>
    </row>
    <row r="110" spans="2:6" x14ac:dyDescent="0.25">
      <c r="B110" s="13" t="s">
        <v>1408</v>
      </c>
      <c r="C110" s="31">
        <v>3540224000184</v>
      </c>
      <c r="D110" s="13" t="s">
        <v>816</v>
      </c>
      <c r="E110" s="13" t="s">
        <v>10</v>
      </c>
      <c r="F110" s="22" t="str">
        <f>HYPERLINK("#Balan30_cl1!A1","Balanceados &gt;30% Classe 1")</f>
        <v>Balanceados &gt;30% Classe 1</v>
      </c>
    </row>
    <row r="111" spans="2:6" x14ac:dyDescent="0.25">
      <c r="B111" s="13" t="s">
        <v>1407</v>
      </c>
      <c r="C111" s="31">
        <v>3565131000104</v>
      </c>
      <c r="D111" s="13" t="s">
        <v>817</v>
      </c>
      <c r="E111" s="13" t="s">
        <v>12</v>
      </c>
      <c r="F111" s="22" t="str">
        <f>HYPERLINK("#RF_cl2!A1","Renda Fixa Classe 2")</f>
        <v>Renda Fixa Classe 2</v>
      </c>
    </row>
    <row r="112" spans="2:6" x14ac:dyDescent="0.25">
      <c r="B112" s="13" t="s">
        <v>1409</v>
      </c>
      <c r="C112" s="31">
        <v>3565137000181</v>
      </c>
      <c r="D112" s="13" t="s">
        <v>818</v>
      </c>
      <c r="E112" s="13" t="s">
        <v>12</v>
      </c>
      <c r="F112" s="22" t="str">
        <f>HYPERLINK("#Balan1530_cl2!A1","Balanceados de 15% a 30% Classe 2")</f>
        <v>Balanceados de 15% a 30% Classe 2</v>
      </c>
    </row>
    <row r="113" spans="2:6" x14ac:dyDescent="0.25">
      <c r="B113" s="13" t="s">
        <v>1408</v>
      </c>
      <c r="C113" s="31">
        <v>3565187000169</v>
      </c>
      <c r="D113" s="13" t="s">
        <v>819</v>
      </c>
      <c r="E113" s="13" t="s">
        <v>12</v>
      </c>
      <c r="F113" s="22" t="str">
        <f>HYPERLINK("#Balan30_cl2!A1","Balanceados &gt;30% Classe 2")</f>
        <v>Balanceados &gt;30% Classe 2</v>
      </c>
    </row>
    <row r="114" spans="2:6" x14ac:dyDescent="0.25">
      <c r="B114" s="13" t="s">
        <v>1407</v>
      </c>
      <c r="C114" s="31">
        <v>3565192000171</v>
      </c>
      <c r="D114" s="13" t="s">
        <v>820</v>
      </c>
      <c r="E114" s="13" t="s">
        <v>12</v>
      </c>
      <c r="F114" s="22" t="str">
        <f>HYPERLINK("#RF_cl2!A1","Renda Fixa Classe 2")</f>
        <v>Renda Fixa Classe 2</v>
      </c>
    </row>
    <row r="115" spans="2:6" x14ac:dyDescent="0.25">
      <c r="B115" s="13" t="s">
        <v>1409</v>
      </c>
      <c r="C115" s="31">
        <v>3589367000180</v>
      </c>
      <c r="D115" s="13" t="s">
        <v>821</v>
      </c>
      <c r="E115" s="13" t="s">
        <v>31</v>
      </c>
      <c r="F115" s="22" t="str">
        <f>HYPERLINK("#Balan1530_cl2!A1","Balanceados de 15% a 30% Classe 2")</f>
        <v>Balanceados de 15% a 30% Classe 2</v>
      </c>
    </row>
    <row r="116" spans="2:6" x14ac:dyDescent="0.25">
      <c r="B116" s="13" t="s">
        <v>1407</v>
      </c>
      <c r="C116" s="31">
        <v>3589391000110</v>
      </c>
      <c r="D116" s="13" t="s">
        <v>822</v>
      </c>
      <c r="E116" s="13" t="s">
        <v>31</v>
      </c>
      <c r="F116" s="22" t="str">
        <f>HYPERLINK("#RF_cl2!A1","Renda Fixa Classe 2")</f>
        <v>Renda Fixa Classe 2</v>
      </c>
    </row>
    <row r="117" spans="2:6" x14ac:dyDescent="0.25">
      <c r="B117" s="13" t="s">
        <v>1407</v>
      </c>
      <c r="C117" s="31">
        <v>3596908000106</v>
      </c>
      <c r="D117" s="13" t="s">
        <v>823</v>
      </c>
      <c r="E117" s="13" t="s">
        <v>8</v>
      </c>
      <c r="F117" s="22" t="str">
        <f>HYPERLINK("#RF_cl2!A1","Renda Fixa Classe 2")</f>
        <v>Renda Fixa Classe 2</v>
      </c>
    </row>
    <row r="118" spans="2:6" x14ac:dyDescent="0.25">
      <c r="B118" s="13" t="s">
        <v>1408</v>
      </c>
      <c r="C118" s="31">
        <v>3597057000108</v>
      </c>
      <c r="D118" s="13" t="s">
        <v>824</v>
      </c>
      <c r="E118" s="13" t="s">
        <v>8</v>
      </c>
      <c r="F118" s="22" t="str">
        <f>HYPERLINK("#Balan30_cl2!A1","Balanceados &gt;30% Classe 2")</f>
        <v>Balanceados &gt;30% Classe 2</v>
      </c>
    </row>
    <row r="119" spans="2:6" x14ac:dyDescent="0.25">
      <c r="B119" s="13" t="s">
        <v>1407</v>
      </c>
      <c r="C119" s="31">
        <v>3600987000173</v>
      </c>
      <c r="D119" s="13" t="s">
        <v>825</v>
      </c>
      <c r="E119" s="13" t="s">
        <v>3</v>
      </c>
      <c r="F119" s="22" t="str">
        <f>HYPERLINK("#RF_cl1!A1","Renda Fixa Classe 1")</f>
        <v>Renda Fixa Classe 1</v>
      </c>
    </row>
    <row r="120" spans="2:6" x14ac:dyDescent="0.25">
      <c r="B120" s="13" t="s">
        <v>1407</v>
      </c>
      <c r="C120" s="31">
        <v>3601000000135</v>
      </c>
      <c r="D120" s="13" t="s">
        <v>826</v>
      </c>
      <c r="E120" s="13" t="s">
        <v>3</v>
      </c>
      <c r="F120" s="22" t="str">
        <f>HYPERLINK("#RF_cl1!A1","Renda Fixa Classe 1")</f>
        <v>Renda Fixa Classe 1</v>
      </c>
    </row>
    <row r="121" spans="2:6" x14ac:dyDescent="0.25">
      <c r="B121" s="13" t="s">
        <v>1407</v>
      </c>
      <c r="C121" s="31">
        <v>3601017000192</v>
      </c>
      <c r="D121" s="13" t="s">
        <v>827</v>
      </c>
      <c r="E121" s="13" t="s">
        <v>3</v>
      </c>
      <c r="F121" s="22" t="str">
        <f>HYPERLINK("#RF_cl1!A1","Renda Fixa Classe 1")</f>
        <v>Renda Fixa Classe 1</v>
      </c>
    </row>
    <row r="122" spans="2:6" x14ac:dyDescent="0.25">
      <c r="B122" s="13" t="s">
        <v>1409</v>
      </c>
      <c r="C122" s="31">
        <v>3601022000103</v>
      </c>
      <c r="D122" s="13" t="s">
        <v>828</v>
      </c>
      <c r="E122" s="13" t="s">
        <v>3</v>
      </c>
      <c r="F122" s="22" t="str">
        <f>HYPERLINK("#Balan1530_cl2!A1","Balanceados de 15% a 30% Classe 2")</f>
        <v>Balanceados de 15% a 30% Classe 2</v>
      </c>
    </row>
    <row r="123" spans="2:6" x14ac:dyDescent="0.25">
      <c r="B123" s="13" t="s">
        <v>1410</v>
      </c>
      <c r="C123" s="31">
        <v>3644263000121</v>
      </c>
      <c r="D123" s="13" t="s">
        <v>829</v>
      </c>
      <c r="E123" s="13" t="s">
        <v>2</v>
      </c>
      <c r="F123" s="22" t="str">
        <f>HYPERLINK("#Balan15_cl1!A1","Balanceados até 15% Classe 1")</f>
        <v>Balanceados até 15% Classe 1</v>
      </c>
    </row>
    <row r="124" spans="2:6" x14ac:dyDescent="0.25">
      <c r="B124" s="13" t="s">
        <v>1409</v>
      </c>
      <c r="C124" s="31">
        <v>3680180000198</v>
      </c>
      <c r="D124" s="13" t="s">
        <v>830</v>
      </c>
      <c r="E124" s="13" t="s">
        <v>8</v>
      </c>
      <c r="F124" s="22" t="str">
        <f>HYPERLINK("#Balan1530_cl2!A1","Balanceados de 15% a 30% Classe 2")</f>
        <v>Balanceados de 15% a 30% Classe 2</v>
      </c>
    </row>
    <row r="125" spans="2:6" x14ac:dyDescent="0.25">
      <c r="B125" s="13" t="s">
        <v>1408</v>
      </c>
      <c r="C125" s="31">
        <v>3680327000140</v>
      </c>
      <c r="D125" s="13" t="s">
        <v>831</v>
      </c>
      <c r="E125" s="13" t="s">
        <v>8</v>
      </c>
      <c r="F125" s="22" t="str">
        <f>HYPERLINK("#Balan30_cl1!A1","Balanceados &gt;30% Classe 1")</f>
        <v>Balanceados &gt;30% Classe 1</v>
      </c>
    </row>
    <row r="126" spans="2:6" x14ac:dyDescent="0.25">
      <c r="B126" s="13" t="s">
        <v>1407</v>
      </c>
      <c r="C126" s="31">
        <v>3737222000180</v>
      </c>
      <c r="D126" s="13" t="s">
        <v>832</v>
      </c>
      <c r="E126" s="13" t="s">
        <v>29</v>
      </c>
      <c r="F126" s="22" t="str">
        <f t="shared" ref="F126:F132" si="0">HYPERLINK("#RF_cl2!A1","Renda Fixa Classe 2")</f>
        <v>Renda Fixa Classe 2</v>
      </c>
    </row>
    <row r="127" spans="2:6" x14ac:dyDescent="0.25">
      <c r="B127" s="13" t="s">
        <v>1407</v>
      </c>
      <c r="C127" s="31">
        <v>3737224000179</v>
      </c>
      <c r="D127" s="13" t="s">
        <v>833</v>
      </c>
      <c r="E127" s="13" t="s">
        <v>29</v>
      </c>
      <c r="F127" s="22" t="str">
        <f t="shared" si="0"/>
        <v>Renda Fixa Classe 2</v>
      </c>
    </row>
    <row r="128" spans="2:6" x14ac:dyDescent="0.25">
      <c r="B128" s="13" t="s">
        <v>1407</v>
      </c>
      <c r="C128" s="31">
        <v>3765863000148</v>
      </c>
      <c r="D128" s="13" t="s">
        <v>834</v>
      </c>
      <c r="E128" s="13" t="s">
        <v>835</v>
      </c>
      <c r="F128" s="22" t="str">
        <f t="shared" si="0"/>
        <v>Renda Fixa Classe 2</v>
      </c>
    </row>
    <row r="129" spans="2:6" x14ac:dyDescent="0.25">
      <c r="B129" s="13" t="s">
        <v>1407</v>
      </c>
      <c r="C129" s="31">
        <v>3821078000165</v>
      </c>
      <c r="D129" s="13" t="s">
        <v>836</v>
      </c>
      <c r="E129" s="13" t="s">
        <v>8</v>
      </c>
      <c r="F129" s="22" t="str">
        <f t="shared" si="0"/>
        <v>Renda Fixa Classe 2</v>
      </c>
    </row>
    <row r="130" spans="2:6" x14ac:dyDescent="0.25">
      <c r="B130" s="13" t="s">
        <v>1407</v>
      </c>
      <c r="C130" s="31">
        <v>3821440000106</v>
      </c>
      <c r="D130" s="13" t="s">
        <v>837</v>
      </c>
      <c r="E130" s="13" t="s">
        <v>8</v>
      </c>
      <c r="F130" s="22" t="str">
        <f t="shared" si="0"/>
        <v>Renda Fixa Classe 2</v>
      </c>
    </row>
    <row r="131" spans="2:6" x14ac:dyDescent="0.25">
      <c r="B131" s="13" t="s">
        <v>1407</v>
      </c>
      <c r="C131" s="31">
        <v>3824230000163</v>
      </c>
      <c r="D131" s="13" t="s">
        <v>838</v>
      </c>
      <c r="E131" s="13" t="s">
        <v>30</v>
      </c>
      <c r="F131" s="22" t="str">
        <f t="shared" si="0"/>
        <v>Renda Fixa Classe 2</v>
      </c>
    </row>
    <row r="132" spans="2:6" x14ac:dyDescent="0.25">
      <c r="B132" s="13" t="s">
        <v>1407</v>
      </c>
      <c r="C132" s="31">
        <v>3824230000163</v>
      </c>
      <c r="D132" s="13" t="s">
        <v>838</v>
      </c>
      <c r="E132" s="13" t="s">
        <v>10</v>
      </c>
      <c r="F132" s="22" t="str">
        <f t="shared" si="0"/>
        <v>Renda Fixa Classe 2</v>
      </c>
    </row>
    <row r="133" spans="2:6" x14ac:dyDescent="0.25">
      <c r="B133" s="13" t="s">
        <v>1410</v>
      </c>
      <c r="C133" s="31">
        <v>3824408000176</v>
      </c>
      <c r="D133" s="13" t="s">
        <v>839</v>
      </c>
      <c r="E133" s="13" t="s">
        <v>30</v>
      </c>
      <c r="F133" s="22" t="str">
        <f>HYPERLINK("#Balan15_cl1!A1","Balanceados até 15% Classe 1")</f>
        <v>Balanceados até 15% Classe 1</v>
      </c>
    </row>
    <row r="134" spans="2:6" x14ac:dyDescent="0.25">
      <c r="B134" s="13" t="s">
        <v>1410</v>
      </c>
      <c r="C134" s="31">
        <v>3824408000176</v>
      </c>
      <c r="D134" s="13" t="s">
        <v>839</v>
      </c>
      <c r="E134" s="13" t="s">
        <v>10</v>
      </c>
      <c r="F134" s="22" t="str">
        <f>HYPERLINK("#Balan15_cl1!A1","Balanceados até 15% Classe 1")</f>
        <v>Balanceados até 15% Classe 1</v>
      </c>
    </row>
    <row r="135" spans="2:6" x14ac:dyDescent="0.25">
      <c r="B135" s="13" t="s">
        <v>1407</v>
      </c>
      <c r="C135" s="31">
        <v>3902512000131</v>
      </c>
      <c r="D135" s="13" t="s">
        <v>840</v>
      </c>
      <c r="E135" s="13" t="s">
        <v>11</v>
      </c>
      <c r="F135" s="22" t="str">
        <f>HYPERLINK("#RF_cl2!A1","Renda Fixa Classe 2")</f>
        <v>Renda Fixa Classe 2</v>
      </c>
    </row>
    <row r="136" spans="2:6" x14ac:dyDescent="0.25">
      <c r="B136" s="13" t="s">
        <v>1410</v>
      </c>
      <c r="C136" s="31">
        <v>3926420000191</v>
      </c>
      <c r="D136" s="13" t="s">
        <v>841</v>
      </c>
      <c r="E136" s="13" t="s">
        <v>29</v>
      </c>
      <c r="F136" s="22" t="str">
        <f>HYPERLINK("#Balan15_cl1!A1","Balanceados até 15% Classe 1")</f>
        <v>Balanceados até 15% Classe 1</v>
      </c>
    </row>
    <row r="137" spans="2:6" x14ac:dyDescent="0.25">
      <c r="B137" s="13" t="s">
        <v>1407</v>
      </c>
      <c r="C137" s="31">
        <v>3926431000171</v>
      </c>
      <c r="D137" s="13" t="s">
        <v>842</v>
      </c>
      <c r="E137" s="13" t="s">
        <v>29</v>
      </c>
      <c r="F137" s="22" t="str">
        <f>HYPERLINK("#RF_cl2!A1","Renda Fixa Classe 2")</f>
        <v>Renda Fixa Classe 2</v>
      </c>
    </row>
    <row r="138" spans="2:6" x14ac:dyDescent="0.25">
      <c r="B138" s="13" t="s">
        <v>1409</v>
      </c>
      <c r="C138" s="31">
        <v>3926455000120</v>
      </c>
      <c r="D138" s="13" t="s">
        <v>843</v>
      </c>
      <c r="E138" s="13" t="s">
        <v>29</v>
      </c>
      <c r="F138" s="22" t="str">
        <f>HYPERLINK("#Balan1530_cl2!A1","Balanceados de 15% a 30% Classe 2")</f>
        <v>Balanceados de 15% a 30% Classe 2</v>
      </c>
    </row>
    <row r="139" spans="2:6" x14ac:dyDescent="0.25">
      <c r="B139" s="13" t="s">
        <v>1407</v>
      </c>
      <c r="C139" s="31">
        <v>3958330000182</v>
      </c>
      <c r="D139" s="13" t="s">
        <v>844</v>
      </c>
      <c r="E139" s="13" t="s">
        <v>10</v>
      </c>
      <c r="F139" s="22" t="str">
        <f>HYPERLINK("#RF_cl2!A1","Renda Fixa Classe 2")</f>
        <v>Renda Fixa Classe 2</v>
      </c>
    </row>
    <row r="140" spans="2:6" x14ac:dyDescent="0.25">
      <c r="B140" s="13" t="s">
        <v>1407</v>
      </c>
      <c r="C140" s="31">
        <v>3960320000181</v>
      </c>
      <c r="D140" s="13" t="s">
        <v>845</v>
      </c>
      <c r="E140" s="13" t="s">
        <v>846</v>
      </c>
      <c r="F140" s="22" t="str">
        <f>HYPERLINK("#RF_cl1!A1","Renda Fixa Classe 1")</f>
        <v>Renda Fixa Classe 1</v>
      </c>
    </row>
    <row r="141" spans="2:6" x14ac:dyDescent="0.25">
      <c r="B141" s="13" t="s">
        <v>1407</v>
      </c>
      <c r="C141" s="31">
        <v>3960323000115</v>
      </c>
      <c r="D141" s="13" t="s">
        <v>847</v>
      </c>
      <c r="E141" s="13" t="s">
        <v>846</v>
      </c>
      <c r="F141" s="22" t="str">
        <f>HYPERLINK("#RF_cl1!A1","Renda Fixa Classe 1")</f>
        <v>Renda Fixa Classe 1</v>
      </c>
    </row>
    <row r="142" spans="2:6" x14ac:dyDescent="0.25">
      <c r="B142" s="13" t="s">
        <v>1410</v>
      </c>
      <c r="C142" s="31">
        <v>3960349000163</v>
      </c>
      <c r="D142" s="13" t="s">
        <v>848</v>
      </c>
      <c r="E142" s="13" t="s">
        <v>846</v>
      </c>
      <c r="F142" s="22" t="str">
        <f>HYPERLINK("#Balan15_cl2!A1","Balanceados até 15% Classe 2")</f>
        <v>Balanceados até 15% Classe 2</v>
      </c>
    </row>
    <row r="143" spans="2:6" x14ac:dyDescent="0.25">
      <c r="B143" s="13" t="s">
        <v>1409</v>
      </c>
      <c r="C143" s="31">
        <v>4003722000150</v>
      </c>
      <c r="D143" s="13" t="s">
        <v>849</v>
      </c>
      <c r="E143" s="13" t="s">
        <v>32</v>
      </c>
      <c r="F143" s="22" t="str">
        <f>HYPERLINK("#Balan1530_cl2!A1","Balanceados de 15% a 30% Classe 2")</f>
        <v>Balanceados de 15% a 30% Classe 2</v>
      </c>
    </row>
    <row r="144" spans="2:6" x14ac:dyDescent="0.25">
      <c r="B144" s="13" t="s">
        <v>1407</v>
      </c>
      <c r="C144" s="31">
        <v>4003809000128</v>
      </c>
      <c r="D144" s="13" t="s">
        <v>850</v>
      </c>
      <c r="E144" s="13" t="s">
        <v>32</v>
      </c>
      <c r="F144" s="22" t="str">
        <f>HYPERLINK("#RF_cl1!A1","Renda Fixa Classe 1")</f>
        <v>Renda Fixa Classe 1</v>
      </c>
    </row>
    <row r="145" spans="2:6" x14ac:dyDescent="0.25">
      <c r="B145" s="13" t="s">
        <v>1407</v>
      </c>
      <c r="C145" s="31">
        <v>4056135000120</v>
      </c>
      <c r="D145" s="13" t="s">
        <v>851</v>
      </c>
      <c r="E145" s="13" t="s">
        <v>9</v>
      </c>
      <c r="F145" s="22" t="str">
        <f>HYPERLINK("#RF_cl2!A1","Renda Fixa Classe 2")</f>
        <v>Renda Fixa Classe 2</v>
      </c>
    </row>
    <row r="146" spans="2:6" x14ac:dyDescent="0.25">
      <c r="B146" s="13" t="s">
        <v>1409</v>
      </c>
      <c r="C146" s="31">
        <v>4061652000197</v>
      </c>
      <c r="D146" s="13" t="s">
        <v>852</v>
      </c>
      <c r="E146" s="13" t="s">
        <v>9</v>
      </c>
      <c r="F146" s="22" t="str">
        <f>HYPERLINK("#Balan1530_cl2!A1","Balanceados de 15% a 30% Classe 2")</f>
        <v>Balanceados de 15% a 30% Classe 2</v>
      </c>
    </row>
    <row r="147" spans="2:6" x14ac:dyDescent="0.25">
      <c r="B147" s="13" t="s">
        <v>1407</v>
      </c>
      <c r="C147" s="31">
        <v>4087328000148</v>
      </c>
      <c r="D147" s="13" t="s">
        <v>853</v>
      </c>
      <c r="E147" s="13" t="s">
        <v>8</v>
      </c>
      <c r="F147" s="22" t="str">
        <f>HYPERLINK("#RF_cl2!A1","Renda Fixa Classe 2")</f>
        <v>Renda Fixa Classe 2</v>
      </c>
    </row>
    <row r="148" spans="2:6" x14ac:dyDescent="0.25">
      <c r="B148" s="13" t="s">
        <v>1408</v>
      </c>
      <c r="C148" s="31">
        <v>4089399000180</v>
      </c>
      <c r="D148" s="13" t="s">
        <v>854</v>
      </c>
      <c r="E148" s="13" t="s">
        <v>2</v>
      </c>
      <c r="F148" s="22" t="str">
        <f>HYPERLINK("#Balan30_cl2!A1","Balanceados &gt;30% Classe 2")</f>
        <v>Balanceados &gt;30% Classe 2</v>
      </c>
    </row>
    <row r="149" spans="2:6" x14ac:dyDescent="0.25">
      <c r="B149" s="13" t="s">
        <v>1407</v>
      </c>
      <c r="C149" s="31">
        <v>4089406000143</v>
      </c>
      <c r="D149" s="13" t="s">
        <v>855</v>
      </c>
      <c r="E149" s="13" t="s">
        <v>8</v>
      </c>
      <c r="F149" s="22" t="str">
        <f>HYPERLINK("#RF_cl2!A1","Renda Fixa Classe 2")</f>
        <v>Renda Fixa Classe 2</v>
      </c>
    </row>
    <row r="150" spans="2:6" x14ac:dyDescent="0.25">
      <c r="B150" s="13" t="s">
        <v>1409</v>
      </c>
      <c r="C150" s="31">
        <v>4089491000140</v>
      </c>
      <c r="D150" s="13" t="s">
        <v>856</v>
      </c>
      <c r="E150" s="13" t="s">
        <v>8</v>
      </c>
      <c r="F150" s="22" t="str">
        <f>HYPERLINK("#Balan1530_cl2!A1","Balanceados de 15% a 30% Classe 2")</f>
        <v>Balanceados de 15% a 30% Classe 2</v>
      </c>
    </row>
    <row r="151" spans="2:6" x14ac:dyDescent="0.25">
      <c r="B151" s="13" t="s">
        <v>1408</v>
      </c>
      <c r="C151" s="31">
        <v>4089495000128</v>
      </c>
      <c r="D151" s="13" t="s">
        <v>857</v>
      </c>
      <c r="E151" s="13" t="s">
        <v>8</v>
      </c>
      <c r="F151" s="22" t="str">
        <f>HYPERLINK("#Balan30_cl1!A1","Balanceados &gt;30% Classe 1")</f>
        <v>Balanceados &gt;30% Classe 1</v>
      </c>
    </row>
    <row r="152" spans="2:6" x14ac:dyDescent="0.25">
      <c r="B152" s="13" t="s">
        <v>1410</v>
      </c>
      <c r="C152" s="31">
        <v>4103082000150</v>
      </c>
      <c r="D152" s="13" t="s">
        <v>858</v>
      </c>
      <c r="E152" s="13" t="s">
        <v>10</v>
      </c>
      <c r="F152" s="22" t="str">
        <f>HYPERLINK("#Balan15_cl1!A1","Balanceados até 15% Classe 1")</f>
        <v>Balanceados até 15% Classe 1</v>
      </c>
    </row>
    <row r="153" spans="2:6" x14ac:dyDescent="0.25">
      <c r="B153" s="13" t="s">
        <v>1407</v>
      </c>
      <c r="C153" s="31">
        <v>4103102000193</v>
      </c>
      <c r="D153" s="13" t="s">
        <v>859</v>
      </c>
      <c r="E153" s="13" t="s">
        <v>10</v>
      </c>
      <c r="F153" s="22" t="str">
        <f>HYPERLINK("#RF_cl2!A1","Renda Fixa Classe 2")</f>
        <v>Renda Fixa Classe 2</v>
      </c>
    </row>
    <row r="154" spans="2:6" x14ac:dyDescent="0.25">
      <c r="B154" s="13" t="s">
        <v>1407</v>
      </c>
      <c r="C154" s="31">
        <v>4118652000186</v>
      </c>
      <c r="D154" s="13" t="s">
        <v>860</v>
      </c>
      <c r="E154" s="13" t="s">
        <v>8</v>
      </c>
      <c r="F154" s="22" t="str">
        <f>HYPERLINK("#RF_cl2!A1","Renda Fixa Classe 2")</f>
        <v>Renda Fixa Classe 2</v>
      </c>
    </row>
    <row r="155" spans="2:6" x14ac:dyDescent="0.25">
      <c r="B155" s="13" t="s">
        <v>1407</v>
      </c>
      <c r="C155" s="31">
        <v>4118883000190</v>
      </c>
      <c r="D155" s="13" t="s">
        <v>861</v>
      </c>
      <c r="E155" s="13" t="s">
        <v>8</v>
      </c>
      <c r="F155" s="22" t="str">
        <f>HYPERLINK("#RF_cl2!A1","Renda Fixa Classe 2")</f>
        <v>Renda Fixa Classe 2</v>
      </c>
    </row>
    <row r="156" spans="2:6" x14ac:dyDescent="0.25">
      <c r="B156" s="13" t="s">
        <v>1409</v>
      </c>
      <c r="C156" s="31">
        <v>4163008000120</v>
      </c>
      <c r="D156" s="13" t="s">
        <v>862</v>
      </c>
      <c r="E156" s="13" t="s">
        <v>2</v>
      </c>
      <c r="F156" s="22" t="str">
        <f>HYPERLINK("#Balan1530_cl1!A1","Balanceados de 15% a 30% Classe 1")</f>
        <v>Balanceados de 15% a 30% Classe 1</v>
      </c>
    </row>
    <row r="157" spans="2:6" x14ac:dyDescent="0.25">
      <c r="B157" s="13" t="s">
        <v>1407</v>
      </c>
      <c r="C157" s="31">
        <v>4172301000153</v>
      </c>
      <c r="D157" s="13" t="s">
        <v>863</v>
      </c>
      <c r="E157" s="13" t="s">
        <v>10</v>
      </c>
      <c r="F157" s="22" t="str">
        <f>HYPERLINK("#RF_cl2!A1","Renda Fixa Classe 2")</f>
        <v>Renda Fixa Classe 2</v>
      </c>
    </row>
    <row r="158" spans="2:6" x14ac:dyDescent="0.25">
      <c r="B158" s="13" t="s">
        <v>1407</v>
      </c>
      <c r="C158" s="31">
        <v>4223291000138</v>
      </c>
      <c r="D158" s="13" t="s">
        <v>864</v>
      </c>
      <c r="E158" s="13" t="s">
        <v>2</v>
      </c>
      <c r="F158" s="22" t="str">
        <f>HYPERLINK("#RF_cl2!A1","Renda Fixa Classe 2")</f>
        <v>Renda Fixa Classe 2</v>
      </c>
    </row>
    <row r="159" spans="2:6" x14ac:dyDescent="0.25">
      <c r="B159" s="13" t="s">
        <v>1409</v>
      </c>
      <c r="C159" s="31">
        <v>4223314000104</v>
      </c>
      <c r="D159" s="13" t="s">
        <v>865</v>
      </c>
      <c r="E159" s="13" t="s">
        <v>2</v>
      </c>
      <c r="F159" s="22" t="str">
        <f>HYPERLINK("#Balan1530_cl2!A1","Balanceados de 15% a 30% Classe 2")</f>
        <v>Balanceados de 15% a 30% Classe 2</v>
      </c>
    </row>
    <row r="160" spans="2:6" x14ac:dyDescent="0.25">
      <c r="B160" s="13" t="s">
        <v>1407</v>
      </c>
      <c r="C160" s="31">
        <v>4228716000100</v>
      </c>
      <c r="D160" s="13" t="s">
        <v>866</v>
      </c>
      <c r="E160" s="13" t="s">
        <v>2</v>
      </c>
      <c r="F160" s="22" t="str">
        <f>HYPERLINK("#RF_cl3!A1","Renda Fixa Classe 3")</f>
        <v>Renda Fixa Classe 3</v>
      </c>
    </row>
    <row r="161" spans="2:6" x14ac:dyDescent="0.25">
      <c r="B161" s="13" t="s">
        <v>1408</v>
      </c>
      <c r="C161" s="31">
        <v>4229356000152</v>
      </c>
      <c r="D161" s="13" t="s">
        <v>867</v>
      </c>
      <c r="E161" s="13" t="s">
        <v>11</v>
      </c>
      <c r="F161" s="22" t="str">
        <f>HYPERLINK("#Balan30_cl2!A1","Balanceados &gt;30% Classe 2")</f>
        <v>Balanceados &gt;30% Classe 2</v>
      </c>
    </row>
    <row r="162" spans="2:6" x14ac:dyDescent="0.25">
      <c r="B162" s="13" t="s">
        <v>1407</v>
      </c>
      <c r="C162" s="31">
        <v>4253202000104</v>
      </c>
      <c r="D162" s="13" t="s">
        <v>868</v>
      </c>
      <c r="E162" s="13" t="s">
        <v>10</v>
      </c>
      <c r="F162" s="22" t="str">
        <f>HYPERLINK("#RF_cl2!A1","Renda Fixa Classe 2")</f>
        <v>Renda Fixa Classe 2</v>
      </c>
    </row>
    <row r="163" spans="2:6" x14ac:dyDescent="0.25">
      <c r="B163" s="13" t="s">
        <v>1410</v>
      </c>
      <c r="C163" s="31">
        <v>4253207000129</v>
      </c>
      <c r="D163" s="13" t="s">
        <v>869</v>
      </c>
      <c r="E163" s="13" t="s">
        <v>10</v>
      </c>
      <c r="F163" s="22" t="str">
        <f>HYPERLINK("#Balan15_cl1!A1","Balanceados até 15% Classe 1")</f>
        <v>Balanceados até 15% Classe 1</v>
      </c>
    </row>
    <row r="164" spans="2:6" x14ac:dyDescent="0.25">
      <c r="B164" s="13" t="s">
        <v>1407</v>
      </c>
      <c r="C164" s="31">
        <v>4264940000149</v>
      </c>
      <c r="D164" s="13" t="s">
        <v>870</v>
      </c>
      <c r="E164" s="13" t="s">
        <v>8</v>
      </c>
      <c r="F164" s="22" t="str">
        <f>HYPERLINK("#RF_cl2!A1","Renda Fixa Classe 2")</f>
        <v>Renda Fixa Classe 2</v>
      </c>
    </row>
    <row r="165" spans="2:6" x14ac:dyDescent="0.25">
      <c r="B165" s="13" t="s">
        <v>1411</v>
      </c>
      <c r="C165" s="31">
        <v>4299727000172</v>
      </c>
      <c r="D165" s="13" t="s">
        <v>506</v>
      </c>
      <c r="E165" s="13" t="s">
        <v>12</v>
      </c>
      <c r="F165" s="22" t="str">
        <f>HYPERLINK("#Mult_cl4!A1","Multimercado Classe 4")</f>
        <v>Multimercado Classe 4</v>
      </c>
    </row>
    <row r="166" spans="2:6" x14ac:dyDescent="0.25">
      <c r="B166" s="13" t="s">
        <v>1408</v>
      </c>
      <c r="C166" s="31">
        <v>4342594000170</v>
      </c>
      <c r="D166" s="13" t="s">
        <v>871</v>
      </c>
      <c r="E166" s="13" t="s">
        <v>8</v>
      </c>
      <c r="F166" s="22" t="str">
        <f>HYPERLINK("#Balan30_cl1!A1","Balanceados &gt;30% Classe 1")</f>
        <v>Balanceados &gt;30% Classe 1</v>
      </c>
    </row>
    <row r="167" spans="2:6" x14ac:dyDescent="0.25">
      <c r="B167" s="13" t="s">
        <v>1407</v>
      </c>
      <c r="C167" s="31">
        <v>4406281000138</v>
      </c>
      <c r="D167" s="13" t="s">
        <v>872</v>
      </c>
      <c r="E167" s="13" t="s">
        <v>10</v>
      </c>
      <c r="F167" s="22" t="str">
        <f>HYPERLINK("#RF_cl1!A1","Renda Fixa Classe 1")</f>
        <v>Renda Fixa Classe 1</v>
      </c>
    </row>
    <row r="168" spans="2:6" x14ac:dyDescent="0.25">
      <c r="B168" s="13" t="s">
        <v>1409</v>
      </c>
      <c r="C168" s="31">
        <v>4443410000168</v>
      </c>
      <c r="D168" s="13" t="s">
        <v>873</v>
      </c>
      <c r="E168" s="13" t="s">
        <v>10</v>
      </c>
      <c r="F168" s="22" t="str">
        <f>HYPERLINK("#Balan1530_cl2!A1","Balanceados de 15% a 30% Classe 2")</f>
        <v>Balanceados de 15% a 30% Classe 2</v>
      </c>
    </row>
    <row r="169" spans="2:6" x14ac:dyDescent="0.25">
      <c r="B169" s="13" t="s">
        <v>1408</v>
      </c>
      <c r="C169" s="31">
        <v>4443415000190</v>
      </c>
      <c r="D169" s="13" t="s">
        <v>874</v>
      </c>
      <c r="E169" s="13" t="s">
        <v>10</v>
      </c>
      <c r="F169" s="22" t="str">
        <f>HYPERLINK("#Balan30_cl1!A1","Balanceados &gt;30% Classe 1")</f>
        <v>Balanceados &gt;30% Classe 1</v>
      </c>
    </row>
    <row r="170" spans="2:6" x14ac:dyDescent="0.25">
      <c r="B170" s="13" t="s">
        <v>1408</v>
      </c>
      <c r="C170" s="31">
        <v>4484351000176</v>
      </c>
      <c r="D170" s="13" t="s">
        <v>875</v>
      </c>
      <c r="E170" s="13" t="s">
        <v>9</v>
      </c>
      <c r="F170" s="22" t="str">
        <f>HYPERLINK("#Balan30_cl1!A1","Balanceados &gt;30% Classe 1")</f>
        <v>Balanceados &gt;30% Classe 1</v>
      </c>
    </row>
    <row r="171" spans="2:6" x14ac:dyDescent="0.25">
      <c r="B171" s="13" t="s">
        <v>1407</v>
      </c>
      <c r="C171" s="31">
        <v>4511286000120</v>
      </c>
      <c r="D171" s="13" t="s">
        <v>876</v>
      </c>
      <c r="E171" s="13" t="s">
        <v>2</v>
      </c>
      <c r="F171" s="22" t="str">
        <f>HYPERLINK("#RF_cl4!A1","Renda Fixa Classe 4")</f>
        <v>Renda Fixa Classe 4</v>
      </c>
    </row>
    <row r="172" spans="2:6" x14ac:dyDescent="0.25">
      <c r="B172" s="13" t="s">
        <v>1407</v>
      </c>
      <c r="C172" s="31">
        <v>4511306000163</v>
      </c>
      <c r="D172" s="13" t="s">
        <v>877</v>
      </c>
      <c r="E172" s="13" t="s">
        <v>8</v>
      </c>
      <c r="F172" s="22" t="str">
        <f>HYPERLINK("#RF_cl2!A1","Renda Fixa Classe 2")</f>
        <v>Renda Fixa Classe 2</v>
      </c>
    </row>
    <row r="173" spans="2:6" x14ac:dyDescent="0.25">
      <c r="B173" s="13" t="s">
        <v>1407</v>
      </c>
      <c r="C173" s="31">
        <v>4572903000106</v>
      </c>
      <c r="D173" s="13" t="s">
        <v>878</v>
      </c>
      <c r="E173" s="13" t="s">
        <v>12</v>
      </c>
      <c r="F173" s="22" t="str">
        <f>HYPERLINK("#RF_cl2!A1","Renda Fixa Classe 2")</f>
        <v>Renda Fixa Classe 2</v>
      </c>
    </row>
    <row r="174" spans="2:6" x14ac:dyDescent="0.25">
      <c r="B174" s="13" t="s">
        <v>1408</v>
      </c>
      <c r="C174" s="31">
        <v>4616035000100</v>
      </c>
      <c r="D174" s="13" t="s">
        <v>879</v>
      </c>
      <c r="E174" s="13" t="s">
        <v>9</v>
      </c>
      <c r="F174" s="22" t="str">
        <f>HYPERLINK("#Balan30_cl1!A1","Balanceados &gt;30% Classe 1")</f>
        <v>Balanceados &gt;30% Classe 1</v>
      </c>
    </row>
    <row r="175" spans="2:6" x14ac:dyDescent="0.25">
      <c r="B175" s="13" t="s">
        <v>1409</v>
      </c>
      <c r="C175" s="31">
        <v>4675532000180</v>
      </c>
      <c r="D175" s="13" t="s">
        <v>880</v>
      </c>
      <c r="E175" s="13" t="s">
        <v>10</v>
      </c>
      <c r="F175" s="22" t="str">
        <f>HYPERLINK("#Balan1530_cl2!A1","Balanceados de 15% a 30% Classe 2")</f>
        <v>Balanceados de 15% a 30% Classe 2</v>
      </c>
    </row>
    <row r="176" spans="2:6" x14ac:dyDescent="0.25">
      <c r="B176" s="13" t="s">
        <v>1411</v>
      </c>
      <c r="C176" s="31">
        <v>4675570000132</v>
      </c>
      <c r="D176" s="13" t="s">
        <v>73</v>
      </c>
      <c r="E176" s="13" t="s">
        <v>10</v>
      </c>
      <c r="F176" s="22" t="str">
        <f>HYPERLINK("#Mult_cl3!A1","Multimercado Classe 3")</f>
        <v>Multimercado Classe 3</v>
      </c>
    </row>
    <row r="177" spans="2:6" x14ac:dyDescent="0.25">
      <c r="B177" s="13" t="s">
        <v>1407</v>
      </c>
      <c r="C177" s="31">
        <v>4684453000135</v>
      </c>
      <c r="D177" s="13" t="s">
        <v>881</v>
      </c>
      <c r="E177" s="13" t="s">
        <v>12</v>
      </c>
      <c r="F177" s="22" t="str">
        <f>HYPERLINK("#RF_cl2!A1","Renda Fixa Classe 2")</f>
        <v>Renda Fixa Classe 2</v>
      </c>
    </row>
    <row r="178" spans="2:6" x14ac:dyDescent="0.25">
      <c r="B178" s="13" t="s">
        <v>1407</v>
      </c>
      <c r="C178" s="31">
        <v>4684467000159</v>
      </c>
      <c r="D178" s="13" t="s">
        <v>882</v>
      </c>
      <c r="E178" s="13" t="s">
        <v>12</v>
      </c>
      <c r="F178" s="22" t="str">
        <f>HYPERLINK("#RF_cl2!A1","Renda Fixa Classe 2")</f>
        <v>Renda Fixa Classe 2</v>
      </c>
    </row>
    <row r="179" spans="2:6" x14ac:dyDescent="0.25">
      <c r="B179" s="13" t="s">
        <v>1411</v>
      </c>
      <c r="C179" s="31">
        <v>4684472000161</v>
      </c>
      <c r="D179" s="13" t="s">
        <v>371</v>
      </c>
      <c r="E179" s="13" t="s">
        <v>12</v>
      </c>
      <c r="F179" s="22" t="str">
        <f>HYPERLINK("#Mult_cl3!A1","Multimercado Classe 3")</f>
        <v>Multimercado Classe 3</v>
      </c>
    </row>
    <row r="180" spans="2:6" x14ac:dyDescent="0.25">
      <c r="B180" s="13" t="s">
        <v>1411</v>
      </c>
      <c r="C180" s="31">
        <v>4684491000198</v>
      </c>
      <c r="D180" s="13" t="s">
        <v>417</v>
      </c>
      <c r="E180" s="13" t="s">
        <v>12</v>
      </c>
      <c r="F180" s="22" t="str">
        <f>HYPERLINK("#Mult_cl3!A1","Multimercado Classe 3")</f>
        <v>Multimercado Classe 3</v>
      </c>
    </row>
    <row r="181" spans="2:6" x14ac:dyDescent="0.25">
      <c r="B181" s="13" t="s">
        <v>1407</v>
      </c>
      <c r="C181" s="31">
        <v>4684499000154</v>
      </c>
      <c r="D181" s="13" t="s">
        <v>883</v>
      </c>
      <c r="E181" s="13" t="s">
        <v>12</v>
      </c>
      <c r="F181" s="22" t="str">
        <f>HYPERLINK("#RF_cl2!A1","Renda Fixa Classe 2")</f>
        <v>Renda Fixa Classe 2</v>
      </c>
    </row>
    <row r="182" spans="2:6" x14ac:dyDescent="0.25">
      <c r="B182" s="13" t="s">
        <v>1407</v>
      </c>
      <c r="C182" s="31">
        <v>4684515000109</v>
      </c>
      <c r="D182" s="13" t="s">
        <v>884</v>
      </c>
      <c r="E182" s="13" t="s">
        <v>12</v>
      </c>
      <c r="F182" s="22" t="str">
        <f>HYPERLINK("#RF_cl1!A1","Renda Fixa Classe 1")</f>
        <v>Renda Fixa Classe 1</v>
      </c>
    </row>
    <row r="183" spans="2:6" x14ac:dyDescent="0.25">
      <c r="B183" s="13" t="s">
        <v>1409</v>
      </c>
      <c r="C183" s="31">
        <v>4685271000189</v>
      </c>
      <c r="D183" s="13" t="s">
        <v>885</v>
      </c>
      <c r="E183" s="13" t="s">
        <v>8</v>
      </c>
      <c r="F183" s="22" t="str">
        <f>HYPERLINK("#Balan1530_cl2!A1","Balanceados de 15% a 30% Classe 2")</f>
        <v>Balanceados de 15% a 30% Classe 2</v>
      </c>
    </row>
    <row r="184" spans="2:6" x14ac:dyDescent="0.25">
      <c r="B184" s="13" t="s">
        <v>1408</v>
      </c>
      <c r="C184" s="31">
        <v>4685295000138</v>
      </c>
      <c r="D184" s="13" t="s">
        <v>886</v>
      </c>
      <c r="E184" s="13" t="s">
        <v>8</v>
      </c>
      <c r="F184" s="22" t="str">
        <f>HYPERLINK("#Balan30_cl2!A1","Balanceados &gt;30% Classe 2")</f>
        <v>Balanceados &gt;30% Classe 2</v>
      </c>
    </row>
    <row r="185" spans="2:6" x14ac:dyDescent="0.25">
      <c r="B185" s="13" t="s">
        <v>1410</v>
      </c>
      <c r="C185" s="31">
        <v>4685308000179</v>
      </c>
      <c r="D185" s="13" t="s">
        <v>887</v>
      </c>
      <c r="E185" s="13" t="s">
        <v>8</v>
      </c>
      <c r="F185" s="22" t="str">
        <f>HYPERLINK("#Balan15_cl1!A1","Balanceados até 15% Classe 1")</f>
        <v>Balanceados até 15% Classe 1</v>
      </c>
    </row>
    <row r="186" spans="2:6" x14ac:dyDescent="0.25">
      <c r="B186" s="13" t="s">
        <v>1407</v>
      </c>
      <c r="C186" s="31">
        <v>4685333000152</v>
      </c>
      <c r="D186" s="13" t="s">
        <v>888</v>
      </c>
      <c r="E186" s="13" t="s">
        <v>8</v>
      </c>
      <c r="F186" s="22" t="str">
        <f>HYPERLINK("#RF_cl2!A1","Renda Fixa Classe 2")</f>
        <v>Renda Fixa Classe 2</v>
      </c>
    </row>
    <row r="187" spans="2:6" x14ac:dyDescent="0.25">
      <c r="B187" s="13" t="s">
        <v>1410</v>
      </c>
      <c r="C187" s="31">
        <v>4699638000113</v>
      </c>
      <c r="D187" s="13" t="s">
        <v>889</v>
      </c>
      <c r="E187" s="13" t="s">
        <v>8</v>
      </c>
      <c r="F187" s="22" t="str">
        <f>HYPERLINK("#Balan15_cl1!A1","Balanceados até 15% Classe 1")</f>
        <v>Balanceados até 15% Classe 1</v>
      </c>
    </row>
    <row r="188" spans="2:6" x14ac:dyDescent="0.25">
      <c r="B188" s="13" t="s">
        <v>1408</v>
      </c>
      <c r="C188" s="31">
        <v>4699650000128</v>
      </c>
      <c r="D188" s="13" t="s">
        <v>890</v>
      </c>
      <c r="E188" s="13" t="s">
        <v>8</v>
      </c>
      <c r="F188" s="22" t="str">
        <f>HYPERLINK("#Balan30_cl2!A1","Balanceados &gt;30% Classe 2")</f>
        <v>Balanceados &gt;30% Classe 2</v>
      </c>
    </row>
    <row r="189" spans="2:6" x14ac:dyDescent="0.25">
      <c r="B189" s="13" t="s">
        <v>1408</v>
      </c>
      <c r="C189" s="31">
        <v>4701172000143</v>
      </c>
      <c r="D189" s="13" t="s">
        <v>891</v>
      </c>
      <c r="E189" s="13" t="s">
        <v>8</v>
      </c>
      <c r="F189" s="22" t="str">
        <f>HYPERLINK("#Balan30_cl2!A1","Balanceados &gt;30% Classe 2")</f>
        <v>Balanceados &gt;30% Classe 2</v>
      </c>
    </row>
    <row r="190" spans="2:6" x14ac:dyDescent="0.25">
      <c r="B190" s="13" t="s">
        <v>1407</v>
      </c>
      <c r="C190" s="31">
        <v>4701235000161</v>
      </c>
      <c r="D190" s="13" t="s">
        <v>892</v>
      </c>
      <c r="E190" s="13" t="s">
        <v>8</v>
      </c>
      <c r="F190" s="22" t="str">
        <f>HYPERLINK("#RF_cl1!A1","Renda Fixa Classe 1")</f>
        <v>Renda Fixa Classe 1</v>
      </c>
    </row>
    <row r="191" spans="2:6" x14ac:dyDescent="0.25">
      <c r="B191" s="13" t="s">
        <v>1407</v>
      </c>
      <c r="C191" s="31">
        <v>4709080000100</v>
      </c>
      <c r="D191" s="13" t="s">
        <v>893</v>
      </c>
      <c r="E191" s="13" t="s">
        <v>8</v>
      </c>
      <c r="F191" s="22" t="str">
        <f>HYPERLINK("#RF_cl2!A1","Renda Fixa Classe 2")</f>
        <v>Renda Fixa Classe 2</v>
      </c>
    </row>
    <row r="192" spans="2:6" x14ac:dyDescent="0.25">
      <c r="B192" s="13" t="s">
        <v>1407</v>
      </c>
      <c r="C192" s="31">
        <v>4738195000122</v>
      </c>
      <c r="D192" s="13" t="s">
        <v>894</v>
      </c>
      <c r="E192" s="13" t="s">
        <v>9</v>
      </c>
      <c r="F192" s="22" t="str">
        <f>HYPERLINK("#RF_cl2!A1","Renda Fixa Classe 2")</f>
        <v>Renda Fixa Classe 2</v>
      </c>
    </row>
    <row r="193" spans="2:6" x14ac:dyDescent="0.25">
      <c r="B193" s="13" t="s">
        <v>1407</v>
      </c>
      <c r="C193" s="31">
        <v>4738201000141</v>
      </c>
      <c r="D193" s="13" t="s">
        <v>895</v>
      </c>
      <c r="E193" s="13" t="s">
        <v>9</v>
      </c>
      <c r="F193" s="22" t="str">
        <f>HYPERLINK("#RF_cl2!A1","Renda Fixa Classe 2")</f>
        <v>Renda Fixa Classe 2</v>
      </c>
    </row>
    <row r="194" spans="2:6" x14ac:dyDescent="0.25">
      <c r="B194" s="13" t="s">
        <v>1407</v>
      </c>
      <c r="C194" s="31">
        <v>4763484000181</v>
      </c>
      <c r="D194" s="13" t="s">
        <v>896</v>
      </c>
      <c r="E194" s="13" t="s">
        <v>32</v>
      </c>
      <c r="F194" s="22" t="str">
        <f>HYPERLINK("#RF_cl2!A1","Renda Fixa Classe 2")</f>
        <v>Renda Fixa Classe 2</v>
      </c>
    </row>
    <row r="195" spans="2:6" x14ac:dyDescent="0.25">
      <c r="B195" s="13" t="s">
        <v>1408</v>
      </c>
      <c r="C195" s="31">
        <v>4782224000153</v>
      </c>
      <c r="D195" s="13" t="s">
        <v>897</v>
      </c>
      <c r="E195" s="13" t="s">
        <v>2</v>
      </c>
      <c r="F195" s="22" t="str">
        <f>HYPERLINK("#Balan30_cl2!A1","Balanceados &gt;30% Classe 2")</f>
        <v>Balanceados &gt;30% Classe 2</v>
      </c>
    </row>
    <row r="196" spans="2:6" x14ac:dyDescent="0.25">
      <c r="B196" s="13" t="s">
        <v>1407</v>
      </c>
      <c r="C196" s="31">
        <v>4794886000143</v>
      </c>
      <c r="D196" s="13" t="s">
        <v>898</v>
      </c>
      <c r="E196" s="13" t="s">
        <v>12</v>
      </c>
      <c r="F196" s="22" t="str">
        <f>HYPERLINK("#RF_cl2!A1","Renda Fixa Classe 2")</f>
        <v>Renda Fixa Classe 2</v>
      </c>
    </row>
    <row r="197" spans="2:6" x14ac:dyDescent="0.25">
      <c r="B197" s="13" t="s">
        <v>1407</v>
      </c>
      <c r="C197" s="31">
        <v>4830277000100</v>
      </c>
      <c r="D197" s="13" t="s">
        <v>899</v>
      </c>
      <c r="E197" s="13" t="s">
        <v>10</v>
      </c>
      <c r="F197" s="22" t="str">
        <f>HYPERLINK("#RF_cl2!A1","Renda Fixa Classe 2")</f>
        <v>Renda Fixa Classe 2</v>
      </c>
    </row>
    <row r="198" spans="2:6" x14ac:dyDescent="0.25">
      <c r="B198" s="13" t="s">
        <v>1411</v>
      </c>
      <c r="C198" s="31">
        <v>4830289000127</v>
      </c>
      <c r="D198" s="13" t="s">
        <v>455</v>
      </c>
      <c r="E198" s="13" t="s">
        <v>10</v>
      </c>
      <c r="F198" s="22" t="str">
        <f>HYPERLINK("#Mult_cl3!A1","Multimercado Classe 3")</f>
        <v>Multimercado Classe 3</v>
      </c>
    </row>
    <row r="199" spans="2:6" x14ac:dyDescent="0.25">
      <c r="B199" s="13" t="s">
        <v>1411</v>
      </c>
      <c r="C199" s="31">
        <v>4830302000148</v>
      </c>
      <c r="D199" s="13" t="s">
        <v>75</v>
      </c>
      <c r="E199" s="13" t="s">
        <v>10</v>
      </c>
      <c r="F199" s="22" t="str">
        <f>HYPERLINK("#Mult_cl3!A1","Multimercado Classe 3")</f>
        <v>Multimercado Classe 3</v>
      </c>
    </row>
    <row r="200" spans="2:6" x14ac:dyDescent="0.25">
      <c r="B200" s="13" t="s">
        <v>1407</v>
      </c>
      <c r="C200" s="31">
        <v>4841814000100</v>
      </c>
      <c r="D200" s="13" t="s">
        <v>900</v>
      </c>
      <c r="E200" s="13" t="s">
        <v>8</v>
      </c>
      <c r="F200" s="22" t="str">
        <f>HYPERLINK("#RF_cl2!A1","Renda Fixa Classe 2")</f>
        <v>Renda Fixa Classe 2</v>
      </c>
    </row>
    <row r="201" spans="2:6" x14ac:dyDescent="0.25">
      <c r="B201" s="13" t="s">
        <v>1407</v>
      </c>
      <c r="C201" s="31">
        <v>5024581000115</v>
      </c>
      <c r="D201" s="13" t="s">
        <v>901</v>
      </c>
      <c r="E201" s="13" t="s">
        <v>2</v>
      </c>
      <c r="F201" s="22" t="str">
        <f>HYPERLINK("#RF_cl2!A1","Renda Fixa Classe 2")</f>
        <v>Renda Fixa Classe 2</v>
      </c>
    </row>
    <row r="202" spans="2:6" x14ac:dyDescent="0.25">
      <c r="B202" s="13" t="s">
        <v>1409</v>
      </c>
      <c r="C202" s="31">
        <v>5024727000122</v>
      </c>
      <c r="D202" s="13" t="s">
        <v>902</v>
      </c>
      <c r="E202" s="13" t="s">
        <v>11</v>
      </c>
      <c r="F202" s="22" t="str">
        <f>HYPERLINK("#Balan1530_cl2!A1","Balanceados de 15% a 30% Classe 2")</f>
        <v>Balanceados de 15% a 30% Classe 2</v>
      </c>
    </row>
    <row r="203" spans="2:6" x14ac:dyDescent="0.25">
      <c r="B203" s="13" t="s">
        <v>1409</v>
      </c>
      <c r="C203" s="31">
        <v>5024745000104</v>
      </c>
      <c r="D203" s="13" t="s">
        <v>903</v>
      </c>
      <c r="E203" s="13" t="s">
        <v>11</v>
      </c>
      <c r="F203" s="22" t="str">
        <f>HYPERLINK("#Balan1530_cl2!A1","Balanceados de 15% a 30% Classe 2")</f>
        <v>Balanceados de 15% a 30% Classe 2</v>
      </c>
    </row>
    <row r="204" spans="2:6" x14ac:dyDescent="0.25">
      <c r="B204" s="13" t="s">
        <v>1407</v>
      </c>
      <c r="C204" s="31">
        <v>5024763000196</v>
      </c>
      <c r="D204" s="13" t="s">
        <v>904</v>
      </c>
      <c r="E204" s="13" t="s">
        <v>11</v>
      </c>
      <c r="F204" s="22" t="str">
        <f>HYPERLINK("#RF_cl2!A1","Renda Fixa Classe 2")</f>
        <v>Renda Fixa Classe 2</v>
      </c>
    </row>
    <row r="205" spans="2:6" x14ac:dyDescent="0.25">
      <c r="B205" s="13" t="s">
        <v>1407</v>
      </c>
      <c r="C205" s="31">
        <v>5024775000110</v>
      </c>
      <c r="D205" s="13" t="s">
        <v>905</v>
      </c>
      <c r="E205" s="13" t="s">
        <v>11</v>
      </c>
      <c r="F205" s="22" t="str">
        <f>HYPERLINK("#RF_cl2!A1","Renda Fixa Classe 2")</f>
        <v>Renda Fixa Classe 2</v>
      </c>
    </row>
    <row r="206" spans="2:6" x14ac:dyDescent="0.25">
      <c r="B206" s="13" t="s">
        <v>1407</v>
      </c>
      <c r="C206" s="31">
        <v>5061121000167</v>
      </c>
      <c r="D206" s="13" t="s">
        <v>906</v>
      </c>
      <c r="E206" s="13" t="s">
        <v>3</v>
      </c>
      <c r="F206" s="22" t="str">
        <f>HYPERLINK("#RF_cl2!A1","Renda Fixa Classe 2")</f>
        <v>Renda Fixa Classe 2</v>
      </c>
    </row>
    <row r="207" spans="2:6" x14ac:dyDescent="0.25">
      <c r="B207" s="13" t="s">
        <v>1410</v>
      </c>
      <c r="C207" s="31">
        <v>5091397000198</v>
      </c>
      <c r="D207" s="13" t="s">
        <v>907</v>
      </c>
      <c r="E207" s="13" t="s">
        <v>10</v>
      </c>
      <c r="F207" s="22" t="str">
        <f>HYPERLINK("#Balan15_cl1!A1","Balanceados até 15% Classe 1")</f>
        <v>Balanceados até 15% Classe 1</v>
      </c>
    </row>
    <row r="208" spans="2:6" x14ac:dyDescent="0.25">
      <c r="B208" s="13" t="s">
        <v>1409</v>
      </c>
      <c r="C208" s="31">
        <v>5091403000107</v>
      </c>
      <c r="D208" s="13" t="s">
        <v>908</v>
      </c>
      <c r="E208" s="13" t="s">
        <v>10</v>
      </c>
      <c r="F208" s="22" t="str">
        <f>HYPERLINK("#Balan1530_cl2!A1","Balanceados de 15% a 30% Classe 2")</f>
        <v>Balanceados de 15% a 30% Classe 2</v>
      </c>
    </row>
    <row r="209" spans="2:6" x14ac:dyDescent="0.25">
      <c r="B209" s="13" t="s">
        <v>1408</v>
      </c>
      <c r="C209" s="31">
        <v>5091407000195</v>
      </c>
      <c r="D209" s="13" t="s">
        <v>909</v>
      </c>
      <c r="E209" s="13" t="s">
        <v>10</v>
      </c>
      <c r="F209" s="22" t="str">
        <f>HYPERLINK("#Balan30_cl1!A1","Balanceados &gt;30% Classe 1")</f>
        <v>Balanceados &gt;30% Classe 1</v>
      </c>
    </row>
    <row r="210" spans="2:6" x14ac:dyDescent="0.25">
      <c r="B210" s="13" t="s">
        <v>1407</v>
      </c>
      <c r="C210" s="31">
        <v>5107310000123</v>
      </c>
      <c r="D210" s="13" t="s">
        <v>910</v>
      </c>
      <c r="E210" s="13" t="s">
        <v>3</v>
      </c>
      <c r="F210" s="22" t="str">
        <f>HYPERLINK("#RF_cl1!A1","Renda Fixa Classe 1")</f>
        <v>Renda Fixa Classe 1</v>
      </c>
    </row>
    <row r="211" spans="2:6" x14ac:dyDescent="0.25">
      <c r="B211" s="13" t="s">
        <v>1407</v>
      </c>
      <c r="C211" s="31">
        <v>5112439000120</v>
      </c>
      <c r="D211" s="13" t="s">
        <v>911</v>
      </c>
      <c r="E211" s="13" t="s">
        <v>12</v>
      </c>
      <c r="F211" s="22" t="str">
        <f>HYPERLINK("#RF_cl1!A1","Renda Fixa Classe 1")</f>
        <v>Renda Fixa Classe 1</v>
      </c>
    </row>
    <row r="212" spans="2:6" x14ac:dyDescent="0.25">
      <c r="B212" s="13" t="s">
        <v>1410</v>
      </c>
      <c r="C212" s="31">
        <v>5113546000172</v>
      </c>
      <c r="D212" s="13" t="s">
        <v>912</v>
      </c>
      <c r="E212" s="13" t="s">
        <v>30</v>
      </c>
      <c r="F212" s="22" t="str">
        <f>HYPERLINK("#Balan15_cl1!A1","Balanceados até 15% Classe 1")</f>
        <v>Balanceados até 15% Classe 1</v>
      </c>
    </row>
    <row r="213" spans="2:6" x14ac:dyDescent="0.25">
      <c r="B213" s="13" t="s">
        <v>1410</v>
      </c>
      <c r="C213" s="31">
        <v>5113546000172</v>
      </c>
      <c r="D213" s="13" t="s">
        <v>912</v>
      </c>
      <c r="E213" s="13" t="s">
        <v>10</v>
      </c>
      <c r="F213" s="22" t="str">
        <f>HYPERLINK("#Balan15_cl1!A1","Balanceados até 15% Classe 1")</f>
        <v>Balanceados até 15% Classe 1</v>
      </c>
    </row>
    <row r="214" spans="2:6" x14ac:dyDescent="0.25">
      <c r="B214" s="13" t="s">
        <v>1407</v>
      </c>
      <c r="C214" s="31">
        <v>5113771000109</v>
      </c>
      <c r="D214" s="13" t="s">
        <v>913</v>
      </c>
      <c r="E214" s="13" t="s">
        <v>30</v>
      </c>
      <c r="F214" s="22" t="str">
        <f>HYPERLINK("#RF_cl1!A1","Renda Fixa Classe 1")</f>
        <v>Renda Fixa Classe 1</v>
      </c>
    </row>
    <row r="215" spans="2:6" x14ac:dyDescent="0.25">
      <c r="B215" s="13" t="s">
        <v>1407</v>
      </c>
      <c r="C215" s="31">
        <v>5113771000109</v>
      </c>
      <c r="D215" s="13" t="s">
        <v>913</v>
      </c>
      <c r="E215" s="13" t="s">
        <v>10</v>
      </c>
      <c r="F215" s="22" t="str">
        <f>HYPERLINK("#RF_cl1!A1","Renda Fixa Classe 1")</f>
        <v>Renda Fixa Classe 1</v>
      </c>
    </row>
    <row r="216" spans="2:6" x14ac:dyDescent="0.25">
      <c r="B216" s="13" t="s">
        <v>1410</v>
      </c>
      <c r="C216" s="31">
        <v>5116362000166</v>
      </c>
      <c r="D216" s="13" t="s">
        <v>914</v>
      </c>
      <c r="E216" s="13" t="s">
        <v>30</v>
      </c>
      <c r="F216" s="22" t="str">
        <f>HYPERLINK("#Balan15_cl1!A1","Balanceados até 15% Classe 1")</f>
        <v>Balanceados até 15% Classe 1</v>
      </c>
    </row>
    <row r="217" spans="2:6" x14ac:dyDescent="0.25">
      <c r="B217" s="13" t="s">
        <v>1410</v>
      </c>
      <c r="C217" s="31">
        <v>5116362000166</v>
      </c>
      <c r="D217" s="13" t="s">
        <v>914</v>
      </c>
      <c r="E217" s="13" t="s">
        <v>10</v>
      </c>
      <c r="F217" s="22" t="str">
        <f>HYPERLINK("#Balan15_cl1!A1","Balanceados até 15% Classe 1")</f>
        <v>Balanceados até 15% Classe 1</v>
      </c>
    </row>
    <row r="218" spans="2:6" x14ac:dyDescent="0.25">
      <c r="B218" s="13" t="s">
        <v>1407</v>
      </c>
      <c r="C218" s="31">
        <v>5119745000198</v>
      </c>
      <c r="D218" s="13" t="s">
        <v>915</v>
      </c>
      <c r="E218" s="13" t="s">
        <v>3</v>
      </c>
      <c r="F218" s="22" t="str">
        <f>HYPERLINK("#RF_cl2!A1","Renda Fixa Classe 2")</f>
        <v>Renda Fixa Classe 2</v>
      </c>
    </row>
    <row r="219" spans="2:6" x14ac:dyDescent="0.25">
      <c r="B219" s="13" t="s">
        <v>1412</v>
      </c>
      <c r="C219" s="31">
        <v>5132896000186</v>
      </c>
      <c r="D219" s="13" t="s">
        <v>916</v>
      </c>
      <c r="E219" s="13" t="s">
        <v>3</v>
      </c>
      <c r="F219" s="22" t="str">
        <f>HYPERLINK("#Data_cl2!A1","Data Alvo Classe 2")</f>
        <v>Data Alvo Classe 2</v>
      </c>
    </row>
    <row r="220" spans="2:6" x14ac:dyDescent="0.25">
      <c r="B220" s="13" t="s">
        <v>1411</v>
      </c>
      <c r="C220" s="31">
        <v>5132916000119</v>
      </c>
      <c r="D220" s="13" t="s">
        <v>149</v>
      </c>
      <c r="E220" s="13" t="s">
        <v>3</v>
      </c>
      <c r="F220" s="22" t="str">
        <f>HYPERLINK("#Mult_cl4!A1","Multimercado Classe 4")</f>
        <v>Multimercado Classe 4</v>
      </c>
    </row>
    <row r="221" spans="2:6" x14ac:dyDescent="0.25">
      <c r="B221" s="13" t="s">
        <v>1407</v>
      </c>
      <c r="C221" s="31">
        <v>5163131000103</v>
      </c>
      <c r="D221" s="13" t="s">
        <v>917</v>
      </c>
      <c r="E221" s="13" t="s">
        <v>3</v>
      </c>
      <c r="F221" s="22" t="str">
        <f>HYPERLINK("#RF_cl2!A1","Renda Fixa Classe 2")</f>
        <v>Renda Fixa Classe 2</v>
      </c>
    </row>
    <row r="222" spans="2:6" x14ac:dyDescent="0.25">
      <c r="B222" s="13" t="s">
        <v>1409</v>
      </c>
      <c r="C222" s="31">
        <v>5194812000139</v>
      </c>
      <c r="D222" s="13" t="s">
        <v>918</v>
      </c>
      <c r="E222" s="13" t="s">
        <v>30</v>
      </c>
      <c r="F222" s="22" t="str">
        <f>HYPERLINK("#Balan1530_cl2!A1","Balanceados de 15% a 30% Classe 2")</f>
        <v>Balanceados de 15% a 30% Classe 2</v>
      </c>
    </row>
    <row r="223" spans="2:6" x14ac:dyDescent="0.25">
      <c r="B223" s="13" t="s">
        <v>1409</v>
      </c>
      <c r="C223" s="31">
        <v>5194812000139</v>
      </c>
      <c r="D223" s="13" t="s">
        <v>918</v>
      </c>
      <c r="E223" s="13" t="s">
        <v>10</v>
      </c>
      <c r="F223" s="22" t="str">
        <f>HYPERLINK("#Balan1530_cl2!A1","Balanceados de 15% a 30% Classe 2")</f>
        <v>Balanceados de 15% a 30% Classe 2</v>
      </c>
    </row>
    <row r="224" spans="2:6" x14ac:dyDescent="0.25">
      <c r="B224" s="13" t="s">
        <v>1407</v>
      </c>
      <c r="C224" s="31">
        <v>5200914000110</v>
      </c>
      <c r="D224" s="13" t="s">
        <v>919</v>
      </c>
      <c r="E224" s="13" t="s">
        <v>2</v>
      </c>
      <c r="F224" s="22" t="str">
        <f>HYPERLINK("#RF_cl2!A1","Renda Fixa Classe 2")</f>
        <v>Renda Fixa Classe 2</v>
      </c>
    </row>
    <row r="225" spans="2:6" x14ac:dyDescent="0.25">
      <c r="B225" s="13" t="s">
        <v>1407</v>
      </c>
      <c r="C225" s="31">
        <v>5315909000152</v>
      </c>
      <c r="D225" s="13" t="s">
        <v>920</v>
      </c>
      <c r="E225" s="13" t="s">
        <v>11</v>
      </c>
      <c r="F225" s="22" t="str">
        <f>HYPERLINK("#RF_cl2!A1","Renda Fixa Classe 2")</f>
        <v>Renda Fixa Classe 2</v>
      </c>
    </row>
    <row r="226" spans="2:6" x14ac:dyDescent="0.25">
      <c r="B226" s="13" t="s">
        <v>1407</v>
      </c>
      <c r="C226" s="31">
        <v>5431584000173</v>
      </c>
      <c r="D226" s="13" t="s">
        <v>921</v>
      </c>
      <c r="E226" s="13" t="s">
        <v>8</v>
      </c>
      <c r="F226" s="22" t="str">
        <f>HYPERLINK("#RF_cl2!A1","Renda Fixa Classe 2")</f>
        <v>Renda Fixa Classe 2</v>
      </c>
    </row>
    <row r="227" spans="2:6" x14ac:dyDescent="0.25">
      <c r="B227" s="13" t="s">
        <v>1407</v>
      </c>
      <c r="C227" s="31">
        <v>5510929000184</v>
      </c>
      <c r="D227" s="13" t="s">
        <v>922</v>
      </c>
      <c r="E227" s="13" t="s">
        <v>11</v>
      </c>
      <c r="F227" s="22" t="str">
        <f>HYPERLINK("#RF_cl2!A1","Renda Fixa Classe 2")</f>
        <v>Renda Fixa Classe 2</v>
      </c>
    </row>
    <row r="228" spans="2:6" x14ac:dyDescent="0.25">
      <c r="B228" s="13" t="s">
        <v>1407</v>
      </c>
      <c r="C228" s="31">
        <v>5532645000199</v>
      </c>
      <c r="D228" s="13" t="s">
        <v>923</v>
      </c>
      <c r="E228" s="13" t="s">
        <v>32</v>
      </c>
      <c r="F228" s="22" t="str">
        <f>HYPERLINK("#RF_cl1!A1","Renda Fixa Classe 1")</f>
        <v>Renda Fixa Classe 1</v>
      </c>
    </row>
    <row r="229" spans="2:6" x14ac:dyDescent="0.25">
      <c r="B229" s="13" t="s">
        <v>1407</v>
      </c>
      <c r="C229" s="31">
        <v>5532649000177</v>
      </c>
      <c r="D229" s="13" t="s">
        <v>924</v>
      </c>
      <c r="E229" s="13" t="s">
        <v>32</v>
      </c>
      <c r="F229" s="22" t="str">
        <f>HYPERLINK("#RF_cl2!A1","Renda Fixa Classe 2")</f>
        <v>Renda Fixa Classe 2</v>
      </c>
    </row>
    <row r="230" spans="2:6" x14ac:dyDescent="0.25">
      <c r="B230" s="13" t="s">
        <v>1407</v>
      </c>
      <c r="C230" s="31">
        <v>5535883000158</v>
      </c>
      <c r="D230" s="13" t="s">
        <v>925</v>
      </c>
      <c r="E230" s="13" t="s">
        <v>8</v>
      </c>
      <c r="F230" s="22" t="str">
        <f>HYPERLINK("#RF_cl1!A1","Renda Fixa Classe 1")</f>
        <v>Renda Fixa Classe 1</v>
      </c>
    </row>
    <row r="231" spans="2:6" x14ac:dyDescent="0.25">
      <c r="B231" s="13" t="s">
        <v>1408</v>
      </c>
      <c r="C231" s="31">
        <v>5536063000180</v>
      </c>
      <c r="D231" s="13" t="s">
        <v>926</v>
      </c>
      <c r="E231" s="13" t="s">
        <v>8</v>
      </c>
      <c r="F231" s="22" t="str">
        <f>HYPERLINK("#Balan30_cl2!A1","Balanceados &gt;30% Classe 2")</f>
        <v>Balanceados &gt;30% Classe 2</v>
      </c>
    </row>
    <row r="232" spans="2:6" x14ac:dyDescent="0.25">
      <c r="B232" s="13" t="s">
        <v>1408</v>
      </c>
      <c r="C232" s="31">
        <v>5536063000180</v>
      </c>
      <c r="D232" s="13" t="s">
        <v>926</v>
      </c>
      <c r="E232" s="13" t="s">
        <v>790</v>
      </c>
      <c r="F232" s="22" t="str">
        <f>HYPERLINK("#Balan30_cl2!A1","Balanceados &gt;30% Classe 2")</f>
        <v>Balanceados &gt;30% Classe 2</v>
      </c>
    </row>
    <row r="233" spans="2:6" x14ac:dyDescent="0.25">
      <c r="B233" s="13" t="s">
        <v>1407</v>
      </c>
      <c r="C233" s="31">
        <v>5592103000101</v>
      </c>
      <c r="D233" s="13" t="s">
        <v>927</v>
      </c>
      <c r="E233" s="13" t="s">
        <v>8</v>
      </c>
      <c r="F233" s="22" t="str">
        <f>HYPERLINK("#RF_cl2!A1","Renda Fixa Classe 2")</f>
        <v>Renda Fixa Classe 2</v>
      </c>
    </row>
    <row r="234" spans="2:6" x14ac:dyDescent="0.25">
      <c r="B234" s="13" t="s">
        <v>1407</v>
      </c>
      <c r="C234" s="31">
        <v>5744901000101</v>
      </c>
      <c r="D234" s="13" t="s">
        <v>928</v>
      </c>
      <c r="E234" s="13" t="s">
        <v>5</v>
      </c>
      <c r="F234" s="22" t="str">
        <f>HYPERLINK("#RF_cl2!A1","Renda Fixa Classe 2")</f>
        <v>Renda Fixa Classe 2</v>
      </c>
    </row>
    <row r="235" spans="2:6" x14ac:dyDescent="0.25">
      <c r="B235" s="13" t="s">
        <v>1412</v>
      </c>
      <c r="C235" s="31">
        <v>5764785000192</v>
      </c>
      <c r="D235" s="13" t="s">
        <v>929</v>
      </c>
      <c r="E235" s="13" t="s">
        <v>3</v>
      </c>
      <c r="F235" s="22" t="str">
        <f>HYPERLINK("#Data_cl1!A1","Data Alvo Classe 1")</f>
        <v>Data Alvo Classe 1</v>
      </c>
    </row>
    <row r="236" spans="2:6" x14ac:dyDescent="0.25">
      <c r="B236" s="13" t="s">
        <v>1407</v>
      </c>
      <c r="C236" s="31">
        <v>5802266000171</v>
      </c>
      <c r="D236" s="13" t="s">
        <v>930</v>
      </c>
      <c r="E236" s="13" t="s">
        <v>8</v>
      </c>
      <c r="F236" s="22" t="str">
        <f>HYPERLINK("#RF_cl2!A1","Renda Fixa Classe 2")</f>
        <v>Renda Fixa Classe 2</v>
      </c>
    </row>
    <row r="237" spans="2:6" x14ac:dyDescent="0.25">
      <c r="B237" s="13" t="s">
        <v>1411</v>
      </c>
      <c r="C237" s="31">
        <v>5824217000130</v>
      </c>
      <c r="D237" s="13" t="s">
        <v>636</v>
      </c>
      <c r="E237" s="13" t="s">
        <v>3</v>
      </c>
      <c r="F237" s="22" t="str">
        <f>HYPERLINK("#Mult_cl2!A1","Multimercado Classe 2")</f>
        <v>Multimercado Classe 2</v>
      </c>
    </row>
    <row r="238" spans="2:6" x14ac:dyDescent="0.25">
      <c r="B238" s="13" t="s">
        <v>1408</v>
      </c>
      <c r="C238" s="31">
        <v>5954445000124</v>
      </c>
      <c r="D238" s="13" t="s">
        <v>931</v>
      </c>
      <c r="E238" s="13" t="s">
        <v>3</v>
      </c>
      <c r="F238" s="22" t="str">
        <f>HYPERLINK("#Balan30_cl2!A1","Balanceados &gt;30% Classe 2")</f>
        <v>Balanceados &gt;30% Classe 2</v>
      </c>
    </row>
    <row r="239" spans="2:6" x14ac:dyDescent="0.25">
      <c r="B239" s="13" t="s">
        <v>1408</v>
      </c>
      <c r="C239" s="31">
        <v>5954487000165</v>
      </c>
      <c r="D239" s="13" t="s">
        <v>932</v>
      </c>
      <c r="E239" s="13" t="s">
        <v>3</v>
      </c>
      <c r="F239" s="22" t="str">
        <f>HYPERLINK("#Balan30_cl2!A1","Balanceados &gt;30% Classe 2")</f>
        <v>Balanceados &gt;30% Classe 2</v>
      </c>
    </row>
    <row r="240" spans="2:6" x14ac:dyDescent="0.25">
      <c r="B240" s="13" t="s">
        <v>1407</v>
      </c>
      <c r="C240" s="31">
        <v>5971745000111</v>
      </c>
      <c r="D240" s="13" t="s">
        <v>933</v>
      </c>
      <c r="E240" s="13" t="s">
        <v>12</v>
      </c>
      <c r="F240" s="22" t="str">
        <f>HYPERLINK("#RF_cl2!A1","Renda Fixa Classe 2")</f>
        <v>Renda Fixa Classe 2</v>
      </c>
    </row>
    <row r="241" spans="2:6" x14ac:dyDescent="0.25">
      <c r="B241" s="13" t="s">
        <v>1411</v>
      </c>
      <c r="C241" s="31">
        <v>5975117000104</v>
      </c>
      <c r="D241" s="13" t="s">
        <v>452</v>
      </c>
      <c r="E241" s="13" t="s">
        <v>2</v>
      </c>
      <c r="F241" s="22" t="str">
        <f>HYPERLINK("#Mult_cl3!A1","Multimercado Classe 3")</f>
        <v>Multimercado Classe 3</v>
      </c>
    </row>
    <row r="242" spans="2:6" x14ac:dyDescent="0.25">
      <c r="B242" s="13" t="s">
        <v>1407</v>
      </c>
      <c r="C242" s="31">
        <v>6001785000101</v>
      </c>
      <c r="D242" s="13" t="s">
        <v>934</v>
      </c>
      <c r="E242" s="13" t="s">
        <v>3</v>
      </c>
      <c r="F242" s="22" t="str">
        <f>HYPERLINK("#RF_cl2!A1","Renda Fixa Classe 2")</f>
        <v>Renda Fixa Classe 2</v>
      </c>
    </row>
    <row r="243" spans="2:6" x14ac:dyDescent="0.25">
      <c r="B243" s="13" t="s">
        <v>1412</v>
      </c>
      <c r="C243" s="31">
        <v>6001797000128</v>
      </c>
      <c r="D243" s="13" t="s">
        <v>935</v>
      </c>
      <c r="E243" s="13" t="s">
        <v>3</v>
      </c>
      <c r="F243" s="22" t="str">
        <f>HYPERLINK("#Data_cl3!A1","Data Alvo Classe 3")</f>
        <v>Data Alvo Classe 3</v>
      </c>
    </row>
    <row r="244" spans="2:6" x14ac:dyDescent="0.25">
      <c r="B244" s="13" t="s">
        <v>1411</v>
      </c>
      <c r="C244" s="31">
        <v>6008952000138</v>
      </c>
      <c r="D244" s="13" t="s">
        <v>500</v>
      </c>
      <c r="E244" s="13" t="s">
        <v>8</v>
      </c>
      <c r="F244" s="22" t="str">
        <f>HYPERLINK("#Mult_cl4!A1","Multimercado Classe 4")</f>
        <v>Multimercado Classe 4</v>
      </c>
    </row>
    <row r="245" spans="2:6" x14ac:dyDescent="0.25">
      <c r="B245" s="13" t="s">
        <v>1408</v>
      </c>
      <c r="C245" s="31">
        <v>6064910000114</v>
      </c>
      <c r="D245" s="13" t="s">
        <v>936</v>
      </c>
      <c r="E245" s="13" t="s">
        <v>2</v>
      </c>
      <c r="F245" s="22" t="str">
        <f>HYPERLINK("#Balan30_cl1!A1","Balanceados &gt;30% Classe 1")</f>
        <v>Balanceados &gt;30% Classe 1</v>
      </c>
    </row>
    <row r="246" spans="2:6" x14ac:dyDescent="0.25">
      <c r="B246" s="13" t="s">
        <v>1407</v>
      </c>
      <c r="C246" s="31">
        <v>6064913000158</v>
      </c>
      <c r="D246" s="13" t="s">
        <v>937</v>
      </c>
      <c r="E246" s="13" t="s">
        <v>2</v>
      </c>
      <c r="F246" s="22" t="str">
        <f>HYPERLINK("#RF_cl2!A1","Renda Fixa Classe 2")</f>
        <v>Renda Fixa Classe 2</v>
      </c>
    </row>
    <row r="247" spans="2:6" x14ac:dyDescent="0.25">
      <c r="B247" s="13" t="s">
        <v>1407</v>
      </c>
      <c r="C247" s="31">
        <v>6081457000154</v>
      </c>
      <c r="D247" s="13" t="s">
        <v>938</v>
      </c>
      <c r="E247" s="13" t="s">
        <v>10</v>
      </c>
      <c r="F247" s="22" t="str">
        <f>HYPERLINK("#RF_cl2!A1","Renda Fixa Classe 2")</f>
        <v>Renda Fixa Classe 2</v>
      </c>
    </row>
    <row r="248" spans="2:6" x14ac:dyDescent="0.25">
      <c r="B248" s="13" t="s">
        <v>1410</v>
      </c>
      <c r="C248" s="31">
        <v>6081460000178</v>
      </c>
      <c r="D248" s="13" t="s">
        <v>939</v>
      </c>
      <c r="E248" s="13" t="s">
        <v>10</v>
      </c>
      <c r="F248" s="22" t="str">
        <f>HYPERLINK("#Balan15_cl1!A1","Balanceados até 15% Classe 1")</f>
        <v>Balanceados até 15% Classe 1</v>
      </c>
    </row>
    <row r="249" spans="2:6" x14ac:dyDescent="0.25">
      <c r="B249" s="13" t="s">
        <v>1409</v>
      </c>
      <c r="C249" s="31">
        <v>6081465000109</v>
      </c>
      <c r="D249" s="13" t="s">
        <v>940</v>
      </c>
      <c r="E249" s="13" t="s">
        <v>10</v>
      </c>
      <c r="F249" s="22" t="str">
        <f>HYPERLINK("#Balan1530_cl2!A1","Balanceados de 15% a 30% Classe 2")</f>
        <v>Balanceados de 15% a 30% Classe 2</v>
      </c>
    </row>
    <row r="250" spans="2:6" x14ac:dyDescent="0.25">
      <c r="B250" s="13" t="s">
        <v>1408</v>
      </c>
      <c r="C250" s="31">
        <v>6081476000180</v>
      </c>
      <c r="D250" s="13" t="s">
        <v>941</v>
      </c>
      <c r="E250" s="13" t="s">
        <v>10</v>
      </c>
      <c r="F250" s="22" t="str">
        <f>HYPERLINK("#Balan30_cl1!A1","Balanceados &gt;30% Classe 1")</f>
        <v>Balanceados &gt;30% Classe 1</v>
      </c>
    </row>
    <row r="251" spans="2:6" x14ac:dyDescent="0.25">
      <c r="B251" s="13" t="s">
        <v>1407</v>
      </c>
      <c r="C251" s="31">
        <v>6185741000170</v>
      </c>
      <c r="D251" s="13" t="s">
        <v>942</v>
      </c>
      <c r="E251" s="13" t="s">
        <v>10</v>
      </c>
      <c r="F251" s="22" t="str">
        <f>HYPERLINK("#RF_cl2!A1","Renda Fixa Classe 2")</f>
        <v>Renda Fixa Classe 2</v>
      </c>
    </row>
    <row r="252" spans="2:6" x14ac:dyDescent="0.25">
      <c r="B252" s="13" t="s">
        <v>1407</v>
      </c>
      <c r="C252" s="31">
        <v>6974691000100</v>
      </c>
      <c r="D252" s="13" t="s">
        <v>943</v>
      </c>
      <c r="E252" s="13" t="s">
        <v>944</v>
      </c>
      <c r="F252" s="22" t="str">
        <f>HYPERLINK("#RF_cl1!A1","Renda Fixa Classe 1")</f>
        <v>Renda Fixa Classe 1</v>
      </c>
    </row>
    <row r="253" spans="2:6" x14ac:dyDescent="0.25">
      <c r="B253" s="13" t="s">
        <v>1407</v>
      </c>
      <c r="C253" s="31">
        <v>7058194000125</v>
      </c>
      <c r="D253" s="13" t="s">
        <v>945</v>
      </c>
      <c r="E253" s="13" t="s">
        <v>10</v>
      </c>
      <c r="F253" s="22" t="str">
        <f>HYPERLINK("#RF_cl1!A1","Renda Fixa Classe 1")</f>
        <v>Renda Fixa Classe 1</v>
      </c>
    </row>
    <row r="254" spans="2:6" x14ac:dyDescent="0.25">
      <c r="B254" s="13" t="s">
        <v>1407</v>
      </c>
      <c r="C254" s="31">
        <v>7096907000145</v>
      </c>
      <c r="D254" s="13" t="s">
        <v>946</v>
      </c>
      <c r="E254" s="13" t="s">
        <v>8</v>
      </c>
      <c r="F254" s="22" t="str">
        <f>HYPERLINK("#RF_cl2!A1","Renda Fixa Classe 2")</f>
        <v>Renda Fixa Classe 2</v>
      </c>
    </row>
    <row r="255" spans="2:6" x14ac:dyDescent="0.25">
      <c r="B255" s="13" t="s">
        <v>1407</v>
      </c>
      <c r="C255" s="31">
        <v>7184884000120</v>
      </c>
      <c r="D255" s="13" t="s">
        <v>947</v>
      </c>
      <c r="E255" s="13" t="s">
        <v>12</v>
      </c>
      <c r="F255" s="22" t="str">
        <f>HYPERLINK("#RF_cl2!A1","Renda Fixa Classe 2")</f>
        <v>Renda Fixa Classe 2</v>
      </c>
    </row>
    <row r="256" spans="2:6" x14ac:dyDescent="0.25">
      <c r="B256" s="13" t="s">
        <v>1411</v>
      </c>
      <c r="C256" s="31">
        <v>7190395000181</v>
      </c>
      <c r="D256" s="13" t="s">
        <v>277</v>
      </c>
      <c r="E256" s="13" t="s">
        <v>2</v>
      </c>
      <c r="F256" s="22" t="str">
        <f>HYPERLINK("#Mult_cl4!A1","Multimercado Classe 4")</f>
        <v>Multimercado Classe 4</v>
      </c>
    </row>
    <row r="257" spans="2:6" x14ac:dyDescent="0.25">
      <c r="B257" s="13" t="s">
        <v>1412</v>
      </c>
      <c r="C257" s="31">
        <v>7190444000186</v>
      </c>
      <c r="D257" s="13" t="s">
        <v>948</v>
      </c>
      <c r="E257" s="13" t="s">
        <v>2</v>
      </c>
      <c r="F257" s="22" t="str">
        <f>HYPERLINK("#Data_cl3!A1","Data Alvo Classe 3")</f>
        <v>Data Alvo Classe 3</v>
      </c>
    </row>
    <row r="258" spans="2:6" x14ac:dyDescent="0.25">
      <c r="B258" s="13" t="s">
        <v>1412</v>
      </c>
      <c r="C258" s="31">
        <v>7190624000168</v>
      </c>
      <c r="D258" s="13" t="s">
        <v>949</v>
      </c>
      <c r="E258" s="13" t="s">
        <v>2</v>
      </c>
      <c r="F258" s="22" t="str">
        <f>HYPERLINK("#Data_cl3!A1","Data Alvo Classe 3")</f>
        <v>Data Alvo Classe 3</v>
      </c>
    </row>
    <row r="259" spans="2:6" x14ac:dyDescent="0.25">
      <c r="B259" s="13" t="s">
        <v>1412</v>
      </c>
      <c r="C259" s="31">
        <v>7190735000174</v>
      </c>
      <c r="D259" s="13" t="s">
        <v>950</v>
      </c>
      <c r="E259" s="13" t="s">
        <v>2</v>
      </c>
      <c r="F259" s="22" t="str">
        <f>HYPERLINK("#Data_cl2!A1","Data Alvo Classe 2")</f>
        <v>Data Alvo Classe 2</v>
      </c>
    </row>
    <row r="260" spans="2:6" x14ac:dyDescent="0.25">
      <c r="B260" s="13" t="s">
        <v>1412</v>
      </c>
      <c r="C260" s="31">
        <v>7190746000154</v>
      </c>
      <c r="D260" s="13" t="s">
        <v>951</v>
      </c>
      <c r="E260" s="13" t="s">
        <v>2</v>
      </c>
      <c r="F260" s="22" t="str">
        <f>HYPERLINK("#Data_cl2!A1","Data Alvo Classe 2")</f>
        <v>Data Alvo Classe 2</v>
      </c>
    </row>
    <row r="261" spans="2:6" x14ac:dyDescent="0.25">
      <c r="B261" s="13" t="s">
        <v>1408</v>
      </c>
      <c r="C261" s="31">
        <v>7199199000178</v>
      </c>
      <c r="D261" s="13" t="s">
        <v>952</v>
      </c>
      <c r="E261" s="13" t="s">
        <v>12</v>
      </c>
      <c r="F261" s="22" t="str">
        <f>HYPERLINK("#Balan30_cl2!A1","Balanceados &gt;30% Classe 2")</f>
        <v>Balanceados &gt;30% Classe 2</v>
      </c>
    </row>
    <row r="262" spans="2:6" x14ac:dyDescent="0.25">
      <c r="B262" s="13" t="s">
        <v>1407</v>
      </c>
      <c r="C262" s="31">
        <v>7199289000169</v>
      </c>
      <c r="D262" s="13" t="s">
        <v>953</v>
      </c>
      <c r="E262" s="13" t="s">
        <v>12</v>
      </c>
      <c r="F262" s="22" t="str">
        <f>HYPERLINK("#RF_cl1!A1","Renda Fixa Classe 1")</f>
        <v>Renda Fixa Classe 1</v>
      </c>
    </row>
    <row r="263" spans="2:6" x14ac:dyDescent="0.25">
      <c r="B263" s="13" t="s">
        <v>1409</v>
      </c>
      <c r="C263" s="31">
        <v>7376728000161</v>
      </c>
      <c r="D263" s="13" t="s">
        <v>954</v>
      </c>
      <c r="E263" s="13" t="s">
        <v>2</v>
      </c>
      <c r="F263" s="22" t="str">
        <f>HYPERLINK("#Balan1530_cl2!A1","Balanceados de 15% a 30% Classe 2")</f>
        <v>Balanceados de 15% a 30% Classe 2</v>
      </c>
    </row>
    <row r="264" spans="2:6" x14ac:dyDescent="0.25">
      <c r="B264" s="13" t="s">
        <v>1408</v>
      </c>
      <c r="C264" s="31">
        <v>7400588000110</v>
      </c>
      <c r="D264" s="13" t="s">
        <v>955</v>
      </c>
      <c r="E264" s="13" t="s">
        <v>8</v>
      </c>
      <c r="F264" s="22" t="str">
        <f>HYPERLINK("#Balan30_cl1!A1","Balanceados &gt;30% Classe 1")</f>
        <v>Balanceados &gt;30% Classe 1</v>
      </c>
    </row>
    <row r="265" spans="2:6" x14ac:dyDescent="0.25">
      <c r="B265" s="13" t="s">
        <v>1409</v>
      </c>
      <c r="C265" s="31">
        <v>7400594000177</v>
      </c>
      <c r="D265" s="13" t="s">
        <v>956</v>
      </c>
      <c r="E265" s="13" t="s">
        <v>8</v>
      </c>
      <c r="F265" s="22" t="str">
        <f>HYPERLINK("#Balan1530_cl2!A1","Balanceados de 15% a 30% Classe 2")</f>
        <v>Balanceados de 15% a 30% Classe 2</v>
      </c>
    </row>
    <row r="266" spans="2:6" x14ac:dyDescent="0.25">
      <c r="B266" s="13" t="s">
        <v>1410</v>
      </c>
      <c r="C266" s="31">
        <v>7400612000110</v>
      </c>
      <c r="D266" s="13" t="s">
        <v>957</v>
      </c>
      <c r="E266" s="13" t="s">
        <v>8</v>
      </c>
      <c r="F266" s="22" t="str">
        <f>HYPERLINK("#Balan15_cl1!A1","Balanceados até 15% Classe 1")</f>
        <v>Balanceados até 15% Classe 1</v>
      </c>
    </row>
    <row r="267" spans="2:6" x14ac:dyDescent="0.25">
      <c r="B267" s="13" t="s">
        <v>1407</v>
      </c>
      <c r="C267" s="31">
        <v>7495851000100</v>
      </c>
      <c r="D267" s="13" t="s">
        <v>958</v>
      </c>
      <c r="E267" s="13" t="s">
        <v>4</v>
      </c>
      <c r="F267" s="22" t="str">
        <f>HYPERLINK("#RF_cl2!A1","Renda Fixa Classe 2")</f>
        <v>Renda Fixa Classe 2</v>
      </c>
    </row>
    <row r="268" spans="2:6" x14ac:dyDescent="0.25">
      <c r="B268" s="13" t="s">
        <v>1407</v>
      </c>
      <c r="C268" s="31">
        <v>7644989000115</v>
      </c>
      <c r="D268" s="13" t="s">
        <v>959</v>
      </c>
      <c r="E268" s="13" t="s">
        <v>8</v>
      </c>
      <c r="F268" s="22" t="str">
        <f>HYPERLINK("#RF_cl2!A1","Renda Fixa Classe 2")</f>
        <v>Renda Fixa Classe 2</v>
      </c>
    </row>
    <row r="269" spans="2:6" x14ac:dyDescent="0.25">
      <c r="B269" s="13" t="s">
        <v>1411</v>
      </c>
      <c r="C269" s="31">
        <v>7647764000112</v>
      </c>
      <c r="D269" s="13" t="s">
        <v>370</v>
      </c>
      <c r="E269" s="13" t="s">
        <v>12</v>
      </c>
      <c r="F269" s="22" t="str">
        <f>HYPERLINK("#Mult_cl3!A1","Multimercado Classe 3")</f>
        <v>Multimercado Classe 3</v>
      </c>
    </row>
    <row r="270" spans="2:6" x14ac:dyDescent="0.25">
      <c r="B270" s="13" t="s">
        <v>1407</v>
      </c>
      <c r="C270" s="31">
        <v>7647772000169</v>
      </c>
      <c r="D270" s="13" t="s">
        <v>960</v>
      </c>
      <c r="E270" s="13" t="s">
        <v>12</v>
      </c>
      <c r="F270" s="22" t="str">
        <f>HYPERLINK("#RF_cl2!A1","Renda Fixa Classe 2")</f>
        <v>Renda Fixa Classe 2</v>
      </c>
    </row>
    <row r="271" spans="2:6" x14ac:dyDescent="0.25">
      <c r="B271" s="13" t="s">
        <v>1407</v>
      </c>
      <c r="C271" s="31">
        <v>7725529000111</v>
      </c>
      <c r="D271" s="13" t="s">
        <v>961</v>
      </c>
      <c r="E271" s="13" t="s">
        <v>13</v>
      </c>
      <c r="F271" s="22" t="str">
        <f>HYPERLINK("#RF_cl2!A1","Renda Fixa Classe 2")</f>
        <v>Renda Fixa Classe 2</v>
      </c>
    </row>
    <row r="272" spans="2:6" x14ac:dyDescent="0.25">
      <c r="B272" s="13" t="s">
        <v>1411</v>
      </c>
      <c r="C272" s="31">
        <v>7727582000151</v>
      </c>
      <c r="D272" s="13" t="s">
        <v>66</v>
      </c>
      <c r="E272" s="13" t="s">
        <v>13</v>
      </c>
      <c r="F272" s="22" t="str">
        <f>HYPERLINK("#Mult_cl4!A1","Multimercado Classe 4")</f>
        <v>Multimercado Classe 4</v>
      </c>
    </row>
    <row r="273" spans="2:6" x14ac:dyDescent="0.25">
      <c r="B273" s="13" t="s">
        <v>1407</v>
      </c>
      <c r="C273" s="31">
        <v>7836161000169</v>
      </c>
      <c r="D273" s="13" t="s">
        <v>962</v>
      </c>
      <c r="E273" s="13" t="s">
        <v>2</v>
      </c>
      <c r="F273" s="22" t="str">
        <f>HYPERLINK("#RF_cl2!A1","Renda Fixa Classe 2")</f>
        <v>Renda Fixa Classe 2</v>
      </c>
    </row>
    <row r="274" spans="2:6" x14ac:dyDescent="0.25">
      <c r="B274" s="13" t="s">
        <v>1411</v>
      </c>
      <c r="C274" s="31">
        <v>7838652000149</v>
      </c>
      <c r="D274" s="13" t="s">
        <v>139</v>
      </c>
      <c r="E274" s="13" t="s">
        <v>2</v>
      </c>
      <c r="F274" s="22" t="str">
        <f>HYPERLINK("#Mult_cl3!A1","Multimercado Classe 3")</f>
        <v>Multimercado Classe 3</v>
      </c>
    </row>
    <row r="275" spans="2:6" x14ac:dyDescent="0.25">
      <c r="B275" s="13" t="s">
        <v>1412</v>
      </c>
      <c r="C275" s="31">
        <v>7889693000164</v>
      </c>
      <c r="D275" s="13" t="s">
        <v>963</v>
      </c>
      <c r="E275" s="13" t="s">
        <v>2</v>
      </c>
      <c r="F275" s="22" t="str">
        <f>HYPERLINK("#Data_cl3!A1","Data Alvo Classe 3")</f>
        <v>Data Alvo Classe 3</v>
      </c>
    </row>
    <row r="276" spans="2:6" x14ac:dyDescent="0.25">
      <c r="B276" s="13" t="s">
        <v>1407</v>
      </c>
      <c r="C276" s="31">
        <v>7889704000106</v>
      </c>
      <c r="D276" s="13" t="s">
        <v>964</v>
      </c>
      <c r="E276" s="13" t="s">
        <v>2</v>
      </c>
      <c r="F276" s="22" t="str">
        <f>HYPERLINK("#RF_cl2!A1","Renda Fixa Classe 2")</f>
        <v>Renda Fixa Classe 2</v>
      </c>
    </row>
    <row r="277" spans="2:6" x14ac:dyDescent="0.25">
      <c r="B277" s="13" t="s">
        <v>1412</v>
      </c>
      <c r="C277" s="31">
        <v>7891525000103</v>
      </c>
      <c r="D277" s="13" t="s">
        <v>965</v>
      </c>
      <c r="E277" s="13" t="s">
        <v>2</v>
      </c>
      <c r="F277" s="22" t="str">
        <f>HYPERLINK("#Data_cl2!A1","Data Alvo Classe 2")</f>
        <v>Data Alvo Classe 2</v>
      </c>
    </row>
    <row r="278" spans="2:6" x14ac:dyDescent="0.25">
      <c r="B278" s="13" t="s">
        <v>1412</v>
      </c>
      <c r="C278" s="31">
        <v>7892293000108</v>
      </c>
      <c r="D278" s="13" t="s">
        <v>966</v>
      </c>
      <c r="E278" s="13" t="s">
        <v>2</v>
      </c>
      <c r="F278" s="22" t="str">
        <f>HYPERLINK("#Data_cl1!A1","Data Alvo Classe 1")</f>
        <v>Data Alvo Classe 1</v>
      </c>
    </row>
    <row r="279" spans="2:6" x14ac:dyDescent="0.25">
      <c r="B279" s="13" t="s">
        <v>1412</v>
      </c>
      <c r="C279" s="31">
        <v>7892330000188</v>
      </c>
      <c r="D279" s="13" t="s">
        <v>967</v>
      </c>
      <c r="E279" s="13" t="s">
        <v>2</v>
      </c>
      <c r="F279" s="22" t="str">
        <f>HYPERLINK("#Data_cl3!A1","Data Alvo Classe 3")</f>
        <v>Data Alvo Classe 3</v>
      </c>
    </row>
    <row r="280" spans="2:6" x14ac:dyDescent="0.25">
      <c r="B280" s="13" t="s">
        <v>1412</v>
      </c>
      <c r="C280" s="31">
        <v>7895076000171</v>
      </c>
      <c r="D280" s="13" t="s">
        <v>968</v>
      </c>
      <c r="E280" s="13" t="s">
        <v>2</v>
      </c>
      <c r="F280" s="22" t="str">
        <f>HYPERLINK("#Data_cl1!A1","Data Alvo Classe 1")</f>
        <v>Data Alvo Classe 1</v>
      </c>
    </row>
    <row r="281" spans="2:6" x14ac:dyDescent="0.25">
      <c r="B281" s="13" t="s">
        <v>1412</v>
      </c>
      <c r="C281" s="31">
        <v>7895093000109</v>
      </c>
      <c r="D281" s="13" t="s">
        <v>969</v>
      </c>
      <c r="E281" s="13" t="s">
        <v>2</v>
      </c>
      <c r="F281" s="22" t="str">
        <f>HYPERLINK("#Data_cl2!A1","Data Alvo Classe 2")</f>
        <v>Data Alvo Classe 2</v>
      </c>
    </row>
    <row r="282" spans="2:6" x14ac:dyDescent="0.25">
      <c r="B282" s="13" t="s">
        <v>1412</v>
      </c>
      <c r="C282" s="31">
        <v>7897912000157</v>
      </c>
      <c r="D282" s="13" t="s">
        <v>970</v>
      </c>
      <c r="E282" s="13" t="s">
        <v>2</v>
      </c>
      <c r="F282" s="22" t="str">
        <f>HYPERLINK("#Data_cl3!A1","Data Alvo Classe 3")</f>
        <v>Data Alvo Classe 3</v>
      </c>
    </row>
    <row r="283" spans="2:6" x14ac:dyDescent="0.25">
      <c r="B283" s="13" t="s">
        <v>1412</v>
      </c>
      <c r="C283" s="31">
        <v>7897921000148</v>
      </c>
      <c r="D283" s="13" t="s">
        <v>971</v>
      </c>
      <c r="E283" s="13" t="s">
        <v>2</v>
      </c>
      <c r="F283" s="22" t="str">
        <f>HYPERLINK("#Data_cl2!A1","Data Alvo Classe 2")</f>
        <v>Data Alvo Classe 2</v>
      </c>
    </row>
    <row r="284" spans="2:6" x14ac:dyDescent="0.25">
      <c r="B284" s="13" t="s">
        <v>1408</v>
      </c>
      <c r="C284" s="31">
        <v>7914758000184</v>
      </c>
      <c r="D284" s="13" t="s">
        <v>972</v>
      </c>
      <c r="E284" s="13" t="s">
        <v>12</v>
      </c>
      <c r="F284" s="22" t="str">
        <f>HYPERLINK("#Balan30_cl2!A1","Balanceados &gt;30% Classe 2")</f>
        <v>Balanceados &gt;30% Classe 2</v>
      </c>
    </row>
    <row r="285" spans="2:6" x14ac:dyDescent="0.25">
      <c r="B285" s="13" t="s">
        <v>1407</v>
      </c>
      <c r="C285" s="31">
        <v>7919956000130</v>
      </c>
      <c r="D285" s="13" t="s">
        <v>973</v>
      </c>
      <c r="E285" s="13" t="s">
        <v>3</v>
      </c>
      <c r="F285" s="22" t="str">
        <f>HYPERLINK("#RF_cl1!A1","Renda Fixa Classe 1")</f>
        <v>Renda Fixa Classe 1</v>
      </c>
    </row>
    <row r="286" spans="2:6" x14ac:dyDescent="0.25">
      <c r="B286" s="13" t="s">
        <v>1411</v>
      </c>
      <c r="C286" s="31">
        <v>7929245000147</v>
      </c>
      <c r="D286" s="13" t="s">
        <v>615</v>
      </c>
      <c r="E286" s="13" t="s">
        <v>8</v>
      </c>
      <c r="F286" s="22" t="str">
        <f>HYPERLINK("#Mult_cl2!A1","Multimercado Classe 2")</f>
        <v>Multimercado Classe 2</v>
      </c>
    </row>
    <row r="287" spans="2:6" x14ac:dyDescent="0.25">
      <c r="B287" s="13" t="s">
        <v>1407</v>
      </c>
      <c r="C287" s="31">
        <v>7985878000172</v>
      </c>
      <c r="D287" s="13" t="s">
        <v>974</v>
      </c>
      <c r="E287" s="13" t="s">
        <v>30</v>
      </c>
      <c r="F287" s="22" t="str">
        <f>HYPERLINK("#RF_cl2!A1","Renda Fixa Classe 2")</f>
        <v>Renda Fixa Classe 2</v>
      </c>
    </row>
    <row r="288" spans="2:6" x14ac:dyDescent="0.25">
      <c r="B288" s="13" t="s">
        <v>1407</v>
      </c>
      <c r="C288" s="31">
        <v>7985878000172</v>
      </c>
      <c r="D288" s="13" t="s">
        <v>974</v>
      </c>
      <c r="E288" s="13" t="s">
        <v>10</v>
      </c>
      <c r="F288" s="22" t="str">
        <f>HYPERLINK("#RF_cl2!A1","Renda Fixa Classe 2")</f>
        <v>Renda Fixa Classe 2</v>
      </c>
    </row>
    <row r="289" spans="2:6" x14ac:dyDescent="0.25">
      <c r="B289" s="13" t="s">
        <v>1409</v>
      </c>
      <c r="C289" s="31">
        <v>8046399000153</v>
      </c>
      <c r="D289" s="13" t="s">
        <v>975</v>
      </c>
      <c r="E289" s="13" t="s">
        <v>29</v>
      </c>
      <c r="F289" s="22" t="str">
        <f>HYPERLINK("#Balan1530_cl2!A1","Balanceados de 15% a 30% Classe 2")</f>
        <v>Balanceados de 15% a 30% Classe 2</v>
      </c>
    </row>
    <row r="290" spans="2:6" x14ac:dyDescent="0.25">
      <c r="B290" s="13" t="s">
        <v>1410</v>
      </c>
      <c r="C290" s="31">
        <v>8046407000161</v>
      </c>
      <c r="D290" s="13" t="s">
        <v>976</v>
      </c>
      <c r="E290" s="13" t="s">
        <v>29</v>
      </c>
      <c r="F290" s="22" t="str">
        <f>HYPERLINK("#Balan15_cl1!A1","Balanceados até 15% Classe 1")</f>
        <v>Balanceados até 15% Classe 1</v>
      </c>
    </row>
    <row r="291" spans="2:6" x14ac:dyDescent="0.25">
      <c r="B291" s="13" t="s">
        <v>1408</v>
      </c>
      <c r="C291" s="31">
        <v>8046433000190</v>
      </c>
      <c r="D291" s="13" t="s">
        <v>977</v>
      </c>
      <c r="E291" s="13" t="s">
        <v>29</v>
      </c>
      <c r="F291" s="22" t="str">
        <f>HYPERLINK("#Balan30_cl1!A1","Balanceados &gt;30% Classe 1")</f>
        <v>Balanceados &gt;30% Classe 1</v>
      </c>
    </row>
    <row r="292" spans="2:6" x14ac:dyDescent="0.25">
      <c r="B292" s="13" t="s">
        <v>1411</v>
      </c>
      <c r="C292" s="31">
        <v>8056837000164</v>
      </c>
      <c r="D292" s="13" t="s">
        <v>576</v>
      </c>
      <c r="E292" s="13" t="s">
        <v>13</v>
      </c>
      <c r="F292" s="22" t="str">
        <f>HYPERLINK("#Mult_cl2!A1","Multimercado Classe 2")</f>
        <v>Multimercado Classe 2</v>
      </c>
    </row>
    <row r="293" spans="2:6" x14ac:dyDescent="0.25">
      <c r="B293" s="13" t="s">
        <v>1411</v>
      </c>
      <c r="C293" s="31">
        <v>8056839000153</v>
      </c>
      <c r="D293" s="13" t="s">
        <v>60</v>
      </c>
      <c r="E293" s="13" t="s">
        <v>13</v>
      </c>
      <c r="F293" s="22" t="str">
        <f>HYPERLINK("#Mult_cl4!A1","Multimercado Classe 4")</f>
        <v>Multimercado Classe 4</v>
      </c>
    </row>
    <row r="294" spans="2:6" x14ac:dyDescent="0.25">
      <c r="B294" s="13" t="s">
        <v>1408</v>
      </c>
      <c r="C294" s="31">
        <v>8070833000130</v>
      </c>
      <c r="D294" s="13" t="s">
        <v>978</v>
      </c>
      <c r="E294" s="13" t="s">
        <v>29</v>
      </c>
      <c r="F294" s="22" t="str">
        <f>HYPERLINK("#Balan30_cl2!A1","Balanceados &gt;30% Classe 2")</f>
        <v>Balanceados &gt;30% Classe 2</v>
      </c>
    </row>
    <row r="295" spans="2:6" x14ac:dyDescent="0.25">
      <c r="B295" s="13" t="s">
        <v>1407</v>
      </c>
      <c r="C295" s="31">
        <v>8070846000100</v>
      </c>
      <c r="D295" s="13" t="s">
        <v>979</v>
      </c>
      <c r="E295" s="13" t="s">
        <v>29</v>
      </c>
      <c r="F295" s="22" t="str">
        <f>HYPERLINK("#RF_cl2!A1","Renda Fixa Classe 2")</f>
        <v>Renda Fixa Classe 2</v>
      </c>
    </row>
    <row r="296" spans="2:6" x14ac:dyDescent="0.25">
      <c r="B296" s="13" t="s">
        <v>1411</v>
      </c>
      <c r="C296" s="31">
        <v>8155938000192</v>
      </c>
      <c r="D296" s="13" t="s">
        <v>646</v>
      </c>
      <c r="E296" s="13" t="s">
        <v>8</v>
      </c>
      <c r="F296" s="22" t="str">
        <f>HYPERLINK("#Mult_cl2!A1","Multimercado Classe 2")</f>
        <v>Multimercado Classe 2</v>
      </c>
    </row>
    <row r="297" spans="2:6" x14ac:dyDescent="0.25">
      <c r="B297" s="13" t="s">
        <v>1407</v>
      </c>
      <c r="C297" s="31">
        <v>8252580000116</v>
      </c>
      <c r="D297" s="13" t="s">
        <v>980</v>
      </c>
      <c r="E297" s="13" t="s">
        <v>944</v>
      </c>
      <c r="F297" s="22" t="str">
        <f>HYPERLINK("#RF_cl2!A1","Renda Fixa Classe 2")</f>
        <v>Renda Fixa Classe 2</v>
      </c>
    </row>
    <row r="298" spans="2:6" x14ac:dyDescent="0.25">
      <c r="B298" s="13" t="s">
        <v>1411</v>
      </c>
      <c r="C298" s="31">
        <v>8389857000157</v>
      </c>
      <c r="D298" s="13" t="s">
        <v>117</v>
      </c>
      <c r="E298" s="13" t="s">
        <v>8</v>
      </c>
      <c r="F298" s="22" t="str">
        <f>HYPERLINK("#Mult_cl3!A1","Multimercado Classe 3")</f>
        <v>Multimercado Classe 3</v>
      </c>
    </row>
    <row r="299" spans="2:6" x14ac:dyDescent="0.25">
      <c r="B299" s="13" t="s">
        <v>1411</v>
      </c>
      <c r="C299" s="31">
        <v>8395650000195</v>
      </c>
      <c r="D299" s="13" t="s">
        <v>305</v>
      </c>
      <c r="E299" s="13" t="s">
        <v>8</v>
      </c>
      <c r="F299" s="22" t="str">
        <f>HYPERLINK("#Mult_cl3!A1","Multimercado Classe 3")</f>
        <v>Multimercado Classe 3</v>
      </c>
    </row>
    <row r="300" spans="2:6" x14ac:dyDescent="0.25">
      <c r="B300" s="13" t="s">
        <v>1408</v>
      </c>
      <c r="C300" s="31">
        <v>8417908000107</v>
      </c>
      <c r="D300" s="13" t="s">
        <v>981</v>
      </c>
      <c r="E300" s="13" t="s">
        <v>8</v>
      </c>
      <c r="F300" s="22" t="str">
        <f>HYPERLINK("#Balan30_cl2!A1","Balanceados &gt;30% Classe 2")</f>
        <v>Balanceados &gt;30% Classe 2</v>
      </c>
    </row>
    <row r="301" spans="2:6" x14ac:dyDescent="0.25">
      <c r="B301" s="13" t="s">
        <v>1408</v>
      </c>
      <c r="C301" s="31">
        <v>8417967000185</v>
      </c>
      <c r="D301" s="13" t="s">
        <v>982</v>
      </c>
      <c r="E301" s="13" t="s">
        <v>8</v>
      </c>
      <c r="F301" s="22" t="str">
        <f>HYPERLINK("#Balan30_cl2!A1","Balanceados &gt;30% Classe 2")</f>
        <v>Balanceados &gt;30% Classe 2</v>
      </c>
    </row>
    <row r="302" spans="2:6" x14ac:dyDescent="0.25">
      <c r="B302" s="13" t="s">
        <v>1409</v>
      </c>
      <c r="C302" s="31">
        <v>8418142000185</v>
      </c>
      <c r="D302" s="13" t="s">
        <v>983</v>
      </c>
      <c r="E302" s="13" t="s">
        <v>8</v>
      </c>
      <c r="F302" s="22" t="str">
        <f>HYPERLINK("#Balan1530_cl2!A1","Balanceados de 15% a 30% Classe 2")</f>
        <v>Balanceados de 15% a 30% Classe 2</v>
      </c>
    </row>
    <row r="303" spans="2:6" x14ac:dyDescent="0.25">
      <c r="B303" s="13" t="s">
        <v>1407</v>
      </c>
      <c r="C303" s="31">
        <v>8418197000195</v>
      </c>
      <c r="D303" s="13" t="s">
        <v>984</v>
      </c>
      <c r="E303" s="13" t="s">
        <v>8</v>
      </c>
      <c r="F303" s="22" t="str">
        <f>HYPERLINK("#RF_cl2!A1","Renda Fixa Classe 2")</f>
        <v>Renda Fixa Classe 2</v>
      </c>
    </row>
    <row r="304" spans="2:6" x14ac:dyDescent="0.25">
      <c r="B304" s="13" t="s">
        <v>1410</v>
      </c>
      <c r="C304" s="31">
        <v>8418207000192</v>
      </c>
      <c r="D304" s="13" t="s">
        <v>985</v>
      </c>
      <c r="E304" s="13" t="s">
        <v>8</v>
      </c>
      <c r="F304" s="22" t="str">
        <f>HYPERLINK("#Balan15_cl1!A1","Balanceados até 15% Classe 1")</f>
        <v>Balanceados até 15% Classe 1</v>
      </c>
    </row>
    <row r="305" spans="2:6" x14ac:dyDescent="0.25">
      <c r="B305" s="13" t="s">
        <v>1410</v>
      </c>
      <c r="C305" s="31">
        <v>8435262000190</v>
      </c>
      <c r="D305" s="13" t="s">
        <v>986</v>
      </c>
      <c r="E305" s="13" t="s">
        <v>8</v>
      </c>
      <c r="F305" s="22" t="str">
        <f>HYPERLINK("#Balan15_cl1!A1","Balanceados até 15% Classe 1")</f>
        <v>Balanceados até 15% Classe 1</v>
      </c>
    </row>
    <row r="306" spans="2:6" x14ac:dyDescent="0.25">
      <c r="B306" s="13" t="s">
        <v>1409</v>
      </c>
      <c r="C306" s="31">
        <v>8435266000179</v>
      </c>
      <c r="D306" s="13" t="s">
        <v>987</v>
      </c>
      <c r="E306" s="13" t="s">
        <v>8</v>
      </c>
      <c r="F306" s="22" t="str">
        <f>HYPERLINK("#Balan1530_cl2!A1","Balanceados de 15% a 30% Classe 2")</f>
        <v>Balanceados de 15% a 30% Classe 2</v>
      </c>
    </row>
    <row r="307" spans="2:6" x14ac:dyDescent="0.25">
      <c r="B307" s="13" t="s">
        <v>1408</v>
      </c>
      <c r="C307" s="31">
        <v>8435270000137</v>
      </c>
      <c r="D307" s="13" t="s">
        <v>988</v>
      </c>
      <c r="E307" s="13" t="s">
        <v>8</v>
      </c>
      <c r="F307" s="22" t="str">
        <f>HYPERLINK("#Balan30_cl2!A1","Balanceados &gt;30% Classe 2")</f>
        <v>Balanceados &gt;30% Classe 2</v>
      </c>
    </row>
    <row r="308" spans="2:6" x14ac:dyDescent="0.25">
      <c r="B308" s="13" t="s">
        <v>1411</v>
      </c>
      <c r="C308" s="31">
        <v>8533743000139</v>
      </c>
      <c r="D308" s="13" t="s">
        <v>622</v>
      </c>
      <c r="E308" s="13" t="s">
        <v>2</v>
      </c>
      <c r="F308" s="22" t="str">
        <f>HYPERLINK("#Mult_cl3!A1","Multimercado Classe 3")</f>
        <v>Multimercado Classe 3</v>
      </c>
    </row>
    <row r="309" spans="2:6" x14ac:dyDescent="0.25">
      <c r="B309" s="13" t="s">
        <v>1410</v>
      </c>
      <c r="C309" s="31">
        <v>8541158000180</v>
      </c>
      <c r="D309" s="13" t="s">
        <v>989</v>
      </c>
      <c r="E309" s="13" t="s">
        <v>2</v>
      </c>
      <c r="F309" s="22" t="str">
        <f>HYPERLINK("#Balan15_cl2!A1","Balanceados até 15% Classe 2")</f>
        <v>Balanceados até 15% Classe 2</v>
      </c>
    </row>
    <row r="310" spans="2:6" x14ac:dyDescent="0.25">
      <c r="B310" s="13" t="s">
        <v>1411</v>
      </c>
      <c r="C310" s="31">
        <v>8543114000190</v>
      </c>
      <c r="D310" s="13" t="s">
        <v>539</v>
      </c>
      <c r="E310" s="13" t="s">
        <v>8</v>
      </c>
      <c r="F310" s="22" t="str">
        <f>HYPERLINK("#Mult_cl2!A1","Multimercado Classe 2")</f>
        <v>Multimercado Classe 2</v>
      </c>
    </row>
    <row r="311" spans="2:6" x14ac:dyDescent="0.25">
      <c r="B311" s="13" t="s">
        <v>1407</v>
      </c>
      <c r="C311" s="31">
        <v>8543326000177</v>
      </c>
      <c r="D311" s="13" t="s">
        <v>990</v>
      </c>
      <c r="E311" s="13" t="s">
        <v>8</v>
      </c>
      <c r="F311" s="22" t="str">
        <f>HYPERLINK("#RF_cl2!A1","Renda Fixa Classe 2")</f>
        <v>Renda Fixa Classe 2</v>
      </c>
    </row>
    <row r="312" spans="2:6" x14ac:dyDescent="0.25">
      <c r="B312" s="13" t="s">
        <v>1411</v>
      </c>
      <c r="C312" s="31">
        <v>8628945000164</v>
      </c>
      <c r="D312" s="13" t="s">
        <v>642</v>
      </c>
      <c r="E312" s="13" t="s">
        <v>12</v>
      </c>
      <c r="F312" s="22" t="str">
        <f>HYPERLINK("#Mult_cl3!A1","Multimercado Classe 3")</f>
        <v>Multimercado Classe 3</v>
      </c>
    </row>
    <row r="313" spans="2:6" x14ac:dyDescent="0.25">
      <c r="B313" s="13" t="s">
        <v>1407</v>
      </c>
      <c r="C313" s="31">
        <v>8629012000191</v>
      </c>
      <c r="D313" s="13" t="s">
        <v>991</v>
      </c>
      <c r="E313" s="13" t="s">
        <v>12</v>
      </c>
      <c r="F313" s="22" t="str">
        <f>HYPERLINK("#RF_cl2!A1","Renda Fixa Classe 2")</f>
        <v>Renda Fixa Classe 2</v>
      </c>
    </row>
    <row r="314" spans="2:6" x14ac:dyDescent="0.25">
      <c r="B314" s="13" t="s">
        <v>1407</v>
      </c>
      <c r="C314" s="31">
        <v>8629018000169</v>
      </c>
      <c r="D314" s="13" t="s">
        <v>992</v>
      </c>
      <c r="E314" s="13" t="s">
        <v>12</v>
      </c>
      <c r="F314" s="22" t="str">
        <f>HYPERLINK("#RF_cl2!A1","Renda Fixa Classe 2")</f>
        <v>Renda Fixa Classe 2</v>
      </c>
    </row>
    <row r="315" spans="2:6" x14ac:dyDescent="0.25">
      <c r="B315" s="13" t="s">
        <v>1411</v>
      </c>
      <c r="C315" s="31">
        <v>8702303000168</v>
      </c>
      <c r="D315" s="13" t="s">
        <v>580</v>
      </c>
      <c r="E315" s="13" t="s">
        <v>9</v>
      </c>
      <c r="F315" s="22" t="str">
        <f>HYPERLINK("#Mult_cl2!A1","Multimercado Classe 2")</f>
        <v>Multimercado Classe 2</v>
      </c>
    </row>
    <row r="316" spans="2:6" x14ac:dyDescent="0.25">
      <c r="B316" s="13" t="s">
        <v>1410</v>
      </c>
      <c r="C316" s="31">
        <v>8702982000175</v>
      </c>
      <c r="D316" s="13" t="s">
        <v>993</v>
      </c>
      <c r="E316" s="13" t="s">
        <v>8</v>
      </c>
      <c r="F316" s="22" t="str">
        <f>HYPERLINK("#Balan15_cl1!A1","Balanceados até 15% Classe 1")</f>
        <v>Balanceados até 15% Classe 1</v>
      </c>
    </row>
    <row r="317" spans="2:6" x14ac:dyDescent="0.25">
      <c r="B317" s="13" t="s">
        <v>1409</v>
      </c>
      <c r="C317" s="31">
        <v>8747748000164</v>
      </c>
      <c r="D317" s="13" t="s">
        <v>994</v>
      </c>
      <c r="E317" s="13" t="s">
        <v>7</v>
      </c>
      <c r="F317" s="22" t="str">
        <f>HYPERLINK("#Balan1530_cl2!A1","Balanceados de 15% a 30% Classe 2")</f>
        <v>Balanceados de 15% a 30% Classe 2</v>
      </c>
    </row>
    <row r="318" spans="2:6" x14ac:dyDescent="0.25">
      <c r="B318" s="13" t="s">
        <v>1408</v>
      </c>
      <c r="C318" s="31">
        <v>8747753000177</v>
      </c>
      <c r="D318" s="13" t="s">
        <v>995</v>
      </c>
      <c r="E318" s="13" t="s">
        <v>7</v>
      </c>
      <c r="F318" s="22" t="str">
        <f>HYPERLINK("#Balan30_cl2!A1","Balanceados &gt;30% Classe 2")</f>
        <v>Balanceados &gt;30% Classe 2</v>
      </c>
    </row>
    <row r="319" spans="2:6" x14ac:dyDescent="0.25">
      <c r="B319" s="13" t="s">
        <v>1411</v>
      </c>
      <c r="C319" s="31">
        <v>8757682000193</v>
      </c>
      <c r="D319" s="13" t="s">
        <v>71</v>
      </c>
      <c r="E319" s="13" t="s">
        <v>30</v>
      </c>
      <c r="F319" s="22" t="str">
        <f>HYPERLINK("#Mult_cl3!A1","Multimercado Classe 3")</f>
        <v>Multimercado Classe 3</v>
      </c>
    </row>
    <row r="320" spans="2:6" x14ac:dyDescent="0.25">
      <c r="B320" s="13" t="s">
        <v>1411</v>
      </c>
      <c r="C320" s="31">
        <v>8757682000193</v>
      </c>
      <c r="D320" s="13" t="s">
        <v>71</v>
      </c>
      <c r="E320" s="13" t="s">
        <v>10</v>
      </c>
      <c r="F320" s="22" t="str">
        <f>HYPERLINK("#Mult_cl3!A1","Multimercado Classe 3")</f>
        <v>Multimercado Classe 3</v>
      </c>
    </row>
    <row r="321" spans="2:6" x14ac:dyDescent="0.25">
      <c r="B321" s="13" t="s">
        <v>1411</v>
      </c>
      <c r="C321" s="31">
        <v>8773281000127</v>
      </c>
      <c r="D321" s="13" t="s">
        <v>59</v>
      </c>
      <c r="E321" s="13" t="s">
        <v>30</v>
      </c>
      <c r="F321" s="22" t="str">
        <f>HYPERLINK("#Mult_cl4!A1","Multimercado Classe 4")</f>
        <v>Multimercado Classe 4</v>
      </c>
    </row>
    <row r="322" spans="2:6" x14ac:dyDescent="0.25">
      <c r="B322" s="13" t="s">
        <v>1411</v>
      </c>
      <c r="C322" s="31">
        <v>8773281000127</v>
      </c>
      <c r="D322" s="13" t="s">
        <v>59</v>
      </c>
      <c r="E322" s="13" t="s">
        <v>10</v>
      </c>
      <c r="F322" s="22" t="str">
        <f>HYPERLINK("#Mult_cl4!A1","Multimercado Classe 4")</f>
        <v>Multimercado Classe 4</v>
      </c>
    </row>
    <row r="323" spans="2:6" x14ac:dyDescent="0.25">
      <c r="B323" s="13" t="s">
        <v>1408</v>
      </c>
      <c r="C323" s="31">
        <v>8820430000161</v>
      </c>
      <c r="D323" s="13" t="s">
        <v>996</v>
      </c>
      <c r="E323" s="13" t="s">
        <v>8</v>
      </c>
      <c r="F323" s="22" t="str">
        <f>HYPERLINK("#Balan30_cl1!A1","Balanceados &gt;30% Classe 1")</f>
        <v>Balanceados &gt;30% Classe 1</v>
      </c>
    </row>
    <row r="324" spans="2:6" x14ac:dyDescent="0.25">
      <c r="B324" s="13" t="s">
        <v>1411</v>
      </c>
      <c r="C324" s="31">
        <v>8822067000113</v>
      </c>
      <c r="D324" s="13" t="s">
        <v>135</v>
      </c>
      <c r="E324" s="13" t="s">
        <v>8</v>
      </c>
      <c r="F324" s="22" t="str">
        <f>HYPERLINK("#Mult_cl3!A1","Multimercado Classe 3")</f>
        <v>Multimercado Classe 3</v>
      </c>
    </row>
    <row r="325" spans="2:6" x14ac:dyDescent="0.25">
      <c r="B325" s="13" t="s">
        <v>1408</v>
      </c>
      <c r="C325" s="31">
        <v>8904080000111</v>
      </c>
      <c r="D325" s="13" t="s">
        <v>997</v>
      </c>
      <c r="E325" s="13" t="s">
        <v>31</v>
      </c>
      <c r="F325" s="22" t="str">
        <f>HYPERLINK("#Balan30_cl2!A1","Balanceados &gt;30% Classe 2")</f>
        <v>Balanceados &gt;30% Classe 2</v>
      </c>
    </row>
    <row r="326" spans="2:6" x14ac:dyDescent="0.25">
      <c r="B326" s="13" t="s">
        <v>1411</v>
      </c>
      <c r="C326" s="31">
        <v>8906936000198</v>
      </c>
      <c r="D326" s="13" t="s">
        <v>321</v>
      </c>
      <c r="E326" s="13" t="s">
        <v>2</v>
      </c>
      <c r="F326" s="22" t="str">
        <f>HYPERLINK("#Mult_cl4!A1","Multimercado Classe 4")</f>
        <v>Multimercado Classe 4</v>
      </c>
    </row>
    <row r="327" spans="2:6" x14ac:dyDescent="0.25">
      <c r="B327" s="13" t="s">
        <v>1411</v>
      </c>
      <c r="C327" s="31">
        <v>8906954000170</v>
      </c>
      <c r="D327" s="13" t="s">
        <v>360</v>
      </c>
      <c r="E327" s="13" t="s">
        <v>2</v>
      </c>
      <c r="F327" s="22" t="str">
        <f>HYPERLINK("#Mult_cl4!A1","Multimercado Classe 4")</f>
        <v>Multimercado Classe 4</v>
      </c>
    </row>
    <row r="328" spans="2:6" x14ac:dyDescent="0.25">
      <c r="B328" s="13" t="s">
        <v>1411</v>
      </c>
      <c r="C328" s="31">
        <v>8913169000144</v>
      </c>
      <c r="D328" s="13" t="s">
        <v>501</v>
      </c>
      <c r="E328" s="13" t="s">
        <v>2</v>
      </c>
      <c r="F328" s="22" t="str">
        <f>HYPERLINK("#Mult_cl4!A1","Multimercado Classe 4")</f>
        <v>Multimercado Classe 4</v>
      </c>
    </row>
    <row r="329" spans="2:6" x14ac:dyDescent="0.25">
      <c r="B329" s="13" t="s">
        <v>1411</v>
      </c>
      <c r="C329" s="31">
        <v>8918379000125</v>
      </c>
      <c r="D329" s="13" t="s">
        <v>522</v>
      </c>
      <c r="E329" s="13" t="s">
        <v>12</v>
      </c>
      <c r="F329" s="22" t="str">
        <f>HYPERLINK("#Mult_cl3!A1","Multimercado Classe 3")</f>
        <v>Multimercado Classe 3</v>
      </c>
    </row>
    <row r="330" spans="2:6" x14ac:dyDescent="0.25">
      <c r="B330" s="13" t="s">
        <v>1411</v>
      </c>
      <c r="C330" s="31">
        <v>8918382000149</v>
      </c>
      <c r="D330" s="13" t="s">
        <v>669</v>
      </c>
      <c r="E330" s="13" t="s">
        <v>12</v>
      </c>
      <c r="F330" s="22" t="str">
        <f>HYPERLINK("#Mult_cl3!A1","Multimercado Classe 3")</f>
        <v>Multimercado Classe 3</v>
      </c>
    </row>
    <row r="331" spans="2:6" x14ac:dyDescent="0.25">
      <c r="B331" s="13" t="s">
        <v>1411</v>
      </c>
      <c r="C331" s="31">
        <v>8918752000148</v>
      </c>
      <c r="D331" s="13" t="s">
        <v>391</v>
      </c>
      <c r="E331" s="13" t="s">
        <v>2</v>
      </c>
      <c r="F331" s="22" t="str">
        <f>HYPERLINK("#Mult_cl4!A1","Multimercado Classe 4")</f>
        <v>Multimercado Classe 4</v>
      </c>
    </row>
    <row r="332" spans="2:6" x14ac:dyDescent="0.25">
      <c r="B332" s="13" t="s">
        <v>1410</v>
      </c>
      <c r="C332" s="31">
        <v>8927314000146</v>
      </c>
      <c r="D332" s="13" t="s">
        <v>998</v>
      </c>
      <c r="E332" s="13" t="s">
        <v>8</v>
      </c>
      <c r="F332" s="22" t="str">
        <f>HYPERLINK("#Balan15_cl1!A1","Balanceados até 15% Classe 1")</f>
        <v>Balanceados até 15% Classe 1</v>
      </c>
    </row>
    <row r="333" spans="2:6" x14ac:dyDescent="0.25">
      <c r="B333" s="13" t="s">
        <v>1409</v>
      </c>
      <c r="C333" s="31">
        <v>8927318000124</v>
      </c>
      <c r="D333" s="13" t="s">
        <v>999</v>
      </c>
      <c r="E333" s="13" t="s">
        <v>8</v>
      </c>
      <c r="F333" s="22" t="str">
        <f>HYPERLINK("#Balan1530_cl2!A1","Balanceados de 15% a 30% Classe 2")</f>
        <v>Balanceados de 15% a 30% Classe 2</v>
      </c>
    </row>
    <row r="334" spans="2:6" x14ac:dyDescent="0.25">
      <c r="B334" s="13" t="s">
        <v>1411</v>
      </c>
      <c r="C334" s="31">
        <v>8927387000138</v>
      </c>
      <c r="D334" s="13" t="s">
        <v>269</v>
      </c>
      <c r="E334" s="13" t="s">
        <v>8</v>
      </c>
      <c r="F334" s="22" t="str">
        <f>HYPERLINK("#Mult_cl4!A1","Multimercado Classe 4")</f>
        <v>Multimercado Classe 4</v>
      </c>
    </row>
    <row r="335" spans="2:6" x14ac:dyDescent="0.25">
      <c r="B335" s="13" t="s">
        <v>1408</v>
      </c>
      <c r="C335" s="31">
        <v>8927403000192</v>
      </c>
      <c r="D335" s="13" t="s">
        <v>1000</v>
      </c>
      <c r="E335" s="13" t="s">
        <v>8</v>
      </c>
      <c r="F335" s="22" t="str">
        <f>HYPERLINK("#Balan30_cl1!A1","Balanceados &gt;30% Classe 1")</f>
        <v>Balanceados &gt;30% Classe 1</v>
      </c>
    </row>
    <row r="336" spans="2:6" x14ac:dyDescent="0.25">
      <c r="B336" s="13" t="s">
        <v>1411</v>
      </c>
      <c r="C336" s="31">
        <v>8939952000187</v>
      </c>
      <c r="D336" s="13" t="s">
        <v>462</v>
      </c>
      <c r="E336" s="13" t="s">
        <v>8</v>
      </c>
      <c r="F336" s="22" t="str">
        <f>HYPERLINK("#Mult_cl3!A1","Multimercado Classe 3")</f>
        <v>Multimercado Classe 3</v>
      </c>
    </row>
    <row r="337" spans="2:6" x14ac:dyDescent="0.25">
      <c r="B337" s="13" t="s">
        <v>1407</v>
      </c>
      <c r="C337" s="31">
        <v>8939962000112</v>
      </c>
      <c r="D337" s="13" t="s">
        <v>1001</v>
      </c>
      <c r="E337" s="13" t="s">
        <v>8</v>
      </c>
      <c r="F337" s="22" t="str">
        <f>HYPERLINK("#RF_cl2!A1","Renda Fixa Classe 2")</f>
        <v>Renda Fixa Classe 2</v>
      </c>
    </row>
    <row r="338" spans="2:6" x14ac:dyDescent="0.25">
      <c r="B338" s="13" t="s">
        <v>1407</v>
      </c>
      <c r="C338" s="31">
        <v>8939965000156</v>
      </c>
      <c r="D338" s="13" t="s">
        <v>1002</v>
      </c>
      <c r="E338" s="13" t="s">
        <v>8</v>
      </c>
      <c r="F338" s="22" t="str">
        <f>HYPERLINK("#RF_cl2!A1","Renda Fixa Classe 2")</f>
        <v>Renda Fixa Classe 2</v>
      </c>
    </row>
    <row r="339" spans="2:6" x14ac:dyDescent="0.25">
      <c r="B339" s="13" t="s">
        <v>1408</v>
      </c>
      <c r="C339" s="31">
        <v>8939984000182</v>
      </c>
      <c r="D339" s="13" t="s">
        <v>1003</v>
      </c>
      <c r="E339" s="13" t="s">
        <v>8</v>
      </c>
      <c r="F339" s="22" t="str">
        <f>HYPERLINK("#Balan30_cl2!A1","Balanceados &gt;30% Classe 2")</f>
        <v>Balanceados &gt;30% Classe 2</v>
      </c>
    </row>
    <row r="340" spans="2:6" x14ac:dyDescent="0.25">
      <c r="B340" s="13" t="s">
        <v>1409</v>
      </c>
      <c r="C340" s="31">
        <v>8939999000140</v>
      </c>
      <c r="D340" s="13" t="s">
        <v>1004</v>
      </c>
      <c r="E340" s="13" t="s">
        <v>8</v>
      </c>
      <c r="F340" s="22" t="str">
        <f>HYPERLINK("#Balan1530_cl2!A1","Balanceados de 15% a 30% Classe 2")</f>
        <v>Balanceados de 15% a 30% Classe 2</v>
      </c>
    </row>
    <row r="341" spans="2:6" x14ac:dyDescent="0.25">
      <c r="B341" s="13" t="s">
        <v>1408</v>
      </c>
      <c r="C341" s="31">
        <v>8978659000129</v>
      </c>
      <c r="D341" s="13" t="s">
        <v>1005</v>
      </c>
      <c r="E341" s="13" t="s">
        <v>11</v>
      </c>
      <c r="F341" s="22" t="str">
        <f>HYPERLINK("#Balan30_cl1!A1","Balanceados &gt;30% Classe 1")</f>
        <v>Balanceados &gt;30% Classe 1</v>
      </c>
    </row>
    <row r="342" spans="2:6" x14ac:dyDescent="0.25">
      <c r="B342" s="13" t="s">
        <v>1408</v>
      </c>
      <c r="C342" s="31">
        <v>9012267000173</v>
      </c>
      <c r="D342" s="13" t="s">
        <v>1006</v>
      </c>
      <c r="E342" s="13" t="s">
        <v>2</v>
      </c>
      <c r="F342" s="22" t="str">
        <f>HYPERLINK("#Balan30_cl2!A1","Balanceados &gt;30% Classe 2")</f>
        <v>Balanceados &gt;30% Classe 2</v>
      </c>
    </row>
    <row r="343" spans="2:6" x14ac:dyDescent="0.25">
      <c r="B343" s="13" t="s">
        <v>1407</v>
      </c>
      <c r="C343" s="31">
        <v>9012280000122</v>
      </c>
      <c r="D343" s="13" t="s">
        <v>1007</v>
      </c>
      <c r="E343" s="13" t="s">
        <v>2</v>
      </c>
      <c r="F343" s="22" t="str">
        <f>HYPERLINK("#RF_cl2!A1","Renda Fixa Classe 2")</f>
        <v>Renda Fixa Classe 2</v>
      </c>
    </row>
    <row r="344" spans="2:6" x14ac:dyDescent="0.25">
      <c r="B344" s="13" t="s">
        <v>1411</v>
      </c>
      <c r="C344" s="31">
        <v>9022044000197</v>
      </c>
      <c r="D344" s="13" t="s">
        <v>331</v>
      </c>
      <c r="E344" s="13" t="s">
        <v>8</v>
      </c>
      <c r="F344" s="22" t="str">
        <f>HYPERLINK("#Mult_cl3!A1","Multimercado Classe 3")</f>
        <v>Multimercado Classe 3</v>
      </c>
    </row>
    <row r="345" spans="2:6" x14ac:dyDescent="0.25">
      <c r="B345" s="13" t="s">
        <v>1409</v>
      </c>
      <c r="C345" s="31">
        <v>9087515000145</v>
      </c>
      <c r="D345" s="13" t="s">
        <v>1008</v>
      </c>
      <c r="E345" s="13" t="s">
        <v>11</v>
      </c>
      <c r="F345" s="22" t="str">
        <f>HYPERLINK("#Balan1530_cl2!A1","Balanceados de 15% a 30% Classe 2")</f>
        <v>Balanceados de 15% a 30% Classe 2</v>
      </c>
    </row>
    <row r="346" spans="2:6" x14ac:dyDescent="0.25">
      <c r="B346" s="13" t="s">
        <v>1412</v>
      </c>
      <c r="C346" s="31">
        <v>9087540000129</v>
      </c>
      <c r="D346" s="13" t="s">
        <v>1009</v>
      </c>
      <c r="E346" s="13" t="s">
        <v>2</v>
      </c>
      <c r="F346" s="22" t="str">
        <f>HYPERLINK("#Data_cl1!A1","Data Alvo Classe 1")</f>
        <v>Data Alvo Classe 1</v>
      </c>
    </row>
    <row r="347" spans="2:6" x14ac:dyDescent="0.25">
      <c r="B347" s="13" t="s">
        <v>1407</v>
      </c>
      <c r="C347" s="31">
        <v>9087550000164</v>
      </c>
      <c r="D347" s="13" t="s">
        <v>1010</v>
      </c>
      <c r="E347" s="13" t="s">
        <v>11</v>
      </c>
      <c r="F347" s="22" t="str">
        <f>HYPERLINK("#RF_cl2!A1","Renda Fixa Classe 2")</f>
        <v>Renda Fixa Classe 2</v>
      </c>
    </row>
    <row r="348" spans="2:6" x14ac:dyDescent="0.25">
      <c r="B348" s="13" t="s">
        <v>1412</v>
      </c>
      <c r="C348" s="31">
        <v>9093690000145</v>
      </c>
      <c r="D348" s="13" t="s">
        <v>1011</v>
      </c>
      <c r="E348" s="13" t="s">
        <v>8</v>
      </c>
      <c r="F348" s="22" t="str">
        <f>HYPERLINK("#Data_cl3!A1","Data Alvo Classe 3")</f>
        <v>Data Alvo Classe 3</v>
      </c>
    </row>
    <row r="349" spans="2:6" x14ac:dyDescent="0.25">
      <c r="B349" s="13" t="s">
        <v>1412</v>
      </c>
      <c r="C349" s="31">
        <v>9093697000167</v>
      </c>
      <c r="D349" s="13" t="s">
        <v>1012</v>
      </c>
      <c r="E349" s="13" t="s">
        <v>8</v>
      </c>
      <c r="F349" s="22" t="str">
        <f>HYPERLINK("#Data_cl3!A1","Data Alvo Classe 3")</f>
        <v>Data Alvo Classe 3</v>
      </c>
    </row>
    <row r="350" spans="2:6" x14ac:dyDescent="0.25">
      <c r="B350" s="13" t="s">
        <v>1412</v>
      </c>
      <c r="C350" s="31">
        <v>9093715000100</v>
      </c>
      <c r="D350" s="13" t="s">
        <v>1013</v>
      </c>
      <c r="E350" s="13" t="s">
        <v>8</v>
      </c>
      <c r="F350" s="22" t="str">
        <f>HYPERLINK("#Data_cl2!A1","Data Alvo Classe 2")</f>
        <v>Data Alvo Classe 2</v>
      </c>
    </row>
    <row r="351" spans="2:6" x14ac:dyDescent="0.25">
      <c r="B351" s="13" t="s">
        <v>1407</v>
      </c>
      <c r="C351" s="31">
        <v>9125128000156</v>
      </c>
      <c r="D351" s="13" t="s">
        <v>1014</v>
      </c>
      <c r="E351" s="13" t="s">
        <v>8</v>
      </c>
      <c r="F351" s="22" t="str">
        <f>HYPERLINK("#RF_cl2!A1","Renda Fixa Classe 2")</f>
        <v>Renda Fixa Classe 2</v>
      </c>
    </row>
    <row r="352" spans="2:6" x14ac:dyDescent="0.25">
      <c r="B352" s="13" t="s">
        <v>1411</v>
      </c>
      <c r="C352" s="31">
        <v>9125218000147</v>
      </c>
      <c r="D352" s="13" t="s">
        <v>588</v>
      </c>
      <c r="E352" s="13" t="s">
        <v>8</v>
      </c>
      <c r="F352" s="22" t="str">
        <f>HYPERLINK("#Mult_cl3!A1","Multimercado Classe 3")</f>
        <v>Multimercado Classe 3</v>
      </c>
    </row>
    <row r="353" spans="2:6" x14ac:dyDescent="0.25">
      <c r="B353" s="13" t="s">
        <v>1411</v>
      </c>
      <c r="C353" s="31">
        <v>9125549000187</v>
      </c>
      <c r="D353" s="13" t="s">
        <v>612</v>
      </c>
      <c r="E353" s="13" t="s">
        <v>8</v>
      </c>
      <c r="F353" s="22" t="str">
        <f>HYPERLINK("#Mult_cl3!A1","Multimercado Classe 3")</f>
        <v>Multimercado Classe 3</v>
      </c>
    </row>
    <row r="354" spans="2:6" x14ac:dyDescent="0.25">
      <c r="B354" s="13" t="s">
        <v>1411</v>
      </c>
      <c r="C354" s="31">
        <v>9125557000123</v>
      </c>
      <c r="D354" s="13" t="s">
        <v>614</v>
      </c>
      <c r="E354" s="13" t="s">
        <v>8</v>
      </c>
      <c r="F354" s="22" t="str">
        <f>HYPERLINK("#Mult_cl3!A1","Multimercado Classe 3")</f>
        <v>Multimercado Classe 3</v>
      </c>
    </row>
    <row r="355" spans="2:6" x14ac:dyDescent="0.25">
      <c r="B355" s="13" t="s">
        <v>1411</v>
      </c>
      <c r="C355" s="31">
        <v>9125638000123</v>
      </c>
      <c r="D355" s="13" t="s">
        <v>535</v>
      </c>
      <c r="E355" s="13" t="s">
        <v>8</v>
      </c>
      <c r="F355" s="22" t="str">
        <f>HYPERLINK("#Mult_cl2!A1","Multimercado Classe 2")</f>
        <v>Multimercado Classe 2</v>
      </c>
    </row>
    <row r="356" spans="2:6" x14ac:dyDescent="0.25">
      <c r="B356" s="13" t="s">
        <v>1407</v>
      </c>
      <c r="C356" s="31">
        <v>9130426000134</v>
      </c>
      <c r="D356" s="13" t="s">
        <v>1015</v>
      </c>
      <c r="E356" s="13" t="s">
        <v>12</v>
      </c>
      <c r="F356" s="22" t="str">
        <f>HYPERLINK("#RF_cl1!A1","Renda Fixa Classe 1")</f>
        <v>Renda Fixa Classe 1</v>
      </c>
    </row>
    <row r="357" spans="2:6" x14ac:dyDescent="0.25">
      <c r="B357" s="13" t="s">
        <v>1411</v>
      </c>
      <c r="C357" s="31">
        <v>9145108000147</v>
      </c>
      <c r="D357" s="13" t="s">
        <v>328</v>
      </c>
      <c r="E357" s="13" t="s">
        <v>8</v>
      </c>
      <c r="F357" s="22" t="str">
        <f>HYPERLINK("#Mult_cl3!A1","Multimercado Classe 3")</f>
        <v>Multimercado Classe 3</v>
      </c>
    </row>
    <row r="358" spans="2:6" x14ac:dyDescent="0.25">
      <c r="B358" s="13" t="s">
        <v>1410</v>
      </c>
      <c r="C358" s="31">
        <v>9145212000131</v>
      </c>
      <c r="D358" s="13" t="s">
        <v>1016</v>
      </c>
      <c r="E358" s="13" t="s">
        <v>8</v>
      </c>
      <c r="F358" s="22" t="str">
        <f>HYPERLINK("#Balan15_cl1!A1","Balanceados até 15% Classe 1")</f>
        <v>Balanceados até 15% Classe 1</v>
      </c>
    </row>
    <row r="359" spans="2:6" x14ac:dyDescent="0.25">
      <c r="B359" s="13" t="s">
        <v>1409</v>
      </c>
      <c r="C359" s="31">
        <v>9145218000109</v>
      </c>
      <c r="D359" s="13" t="s">
        <v>1017</v>
      </c>
      <c r="E359" s="13" t="s">
        <v>8</v>
      </c>
      <c r="F359" s="22" t="str">
        <f>HYPERLINK("#Balan1530_cl2!A1","Balanceados de 15% a 30% Classe 2")</f>
        <v>Balanceados de 15% a 30% Classe 2</v>
      </c>
    </row>
    <row r="360" spans="2:6" x14ac:dyDescent="0.25">
      <c r="B360" s="13" t="s">
        <v>1408</v>
      </c>
      <c r="C360" s="31">
        <v>9145222000177</v>
      </c>
      <c r="D360" s="13" t="s">
        <v>1018</v>
      </c>
      <c r="E360" s="13" t="s">
        <v>8</v>
      </c>
      <c r="F360" s="22" t="str">
        <f>HYPERLINK("#Balan30_cl1!A1","Balanceados &gt;30% Classe 1")</f>
        <v>Balanceados &gt;30% Classe 1</v>
      </c>
    </row>
    <row r="361" spans="2:6" x14ac:dyDescent="0.25">
      <c r="B361" s="13" t="s">
        <v>1411</v>
      </c>
      <c r="C361" s="31">
        <v>9145313000102</v>
      </c>
      <c r="D361" s="13" t="s">
        <v>367</v>
      </c>
      <c r="E361" s="13" t="s">
        <v>8</v>
      </c>
      <c r="F361" s="22" t="str">
        <f>HYPERLINK("#Mult_cl4!A1","Multimercado Classe 4")</f>
        <v>Multimercado Classe 4</v>
      </c>
    </row>
    <row r="362" spans="2:6" x14ac:dyDescent="0.25">
      <c r="B362" s="13" t="s">
        <v>1411</v>
      </c>
      <c r="C362" s="31">
        <v>9145340000185</v>
      </c>
      <c r="D362" s="13" t="s">
        <v>128</v>
      </c>
      <c r="E362" s="13" t="s">
        <v>8</v>
      </c>
      <c r="F362" s="22" t="str">
        <f>HYPERLINK("#Mult_cl4!A1","Multimercado Classe 4")</f>
        <v>Multimercado Classe 4</v>
      </c>
    </row>
    <row r="363" spans="2:6" x14ac:dyDescent="0.25">
      <c r="B363" s="13" t="s">
        <v>1407</v>
      </c>
      <c r="C363" s="31">
        <v>9166056000195</v>
      </c>
      <c r="D363" s="13" t="s">
        <v>1019</v>
      </c>
      <c r="E363" s="13" t="s">
        <v>2</v>
      </c>
      <c r="F363" s="22" t="str">
        <f>HYPERLINK("#RF_cl2!A1","Renda Fixa Classe 2")</f>
        <v>Renda Fixa Classe 2</v>
      </c>
    </row>
    <row r="364" spans="2:6" x14ac:dyDescent="0.25">
      <c r="B364" s="13" t="s">
        <v>1412</v>
      </c>
      <c r="C364" s="31">
        <v>9212329000190</v>
      </c>
      <c r="D364" s="13" t="s">
        <v>1020</v>
      </c>
      <c r="E364" s="13" t="s">
        <v>2</v>
      </c>
      <c r="F364" s="22" t="str">
        <f>HYPERLINK("#Data_cl1!A1","Data Alvo Classe 1")</f>
        <v>Data Alvo Classe 1</v>
      </c>
    </row>
    <row r="365" spans="2:6" x14ac:dyDescent="0.25">
      <c r="B365" s="13" t="s">
        <v>1412</v>
      </c>
      <c r="C365" s="31">
        <v>9212359000105</v>
      </c>
      <c r="D365" s="13" t="s">
        <v>1021</v>
      </c>
      <c r="E365" s="13" t="s">
        <v>2</v>
      </c>
      <c r="F365" s="22" t="str">
        <f>HYPERLINK("#Data_cl2!A1","Data Alvo Classe 2")</f>
        <v>Data Alvo Classe 2</v>
      </c>
    </row>
    <row r="366" spans="2:6" x14ac:dyDescent="0.25">
      <c r="B366" s="13" t="s">
        <v>1412</v>
      </c>
      <c r="C366" s="31">
        <v>9212371000101</v>
      </c>
      <c r="D366" s="13" t="s">
        <v>1022</v>
      </c>
      <c r="E366" s="13" t="s">
        <v>2</v>
      </c>
      <c r="F366" s="22" t="str">
        <f>HYPERLINK("#Data_cl3!A1","Data Alvo Classe 3")</f>
        <v>Data Alvo Classe 3</v>
      </c>
    </row>
    <row r="367" spans="2:6" x14ac:dyDescent="0.25">
      <c r="B367" s="13" t="s">
        <v>1412</v>
      </c>
      <c r="C367" s="31">
        <v>9272869000160</v>
      </c>
      <c r="D367" s="13" t="s">
        <v>1023</v>
      </c>
      <c r="E367" s="13" t="s">
        <v>3</v>
      </c>
      <c r="F367" s="22" t="str">
        <f>HYPERLINK("#Data_cl2!A1","Data Alvo Classe 2")</f>
        <v>Data Alvo Classe 2</v>
      </c>
    </row>
    <row r="368" spans="2:6" x14ac:dyDescent="0.25">
      <c r="B368" s="13" t="s">
        <v>1412</v>
      </c>
      <c r="C368" s="31">
        <v>9272872000183</v>
      </c>
      <c r="D368" s="13" t="s">
        <v>1024</v>
      </c>
      <c r="E368" s="13" t="s">
        <v>3</v>
      </c>
      <c r="F368" s="22" t="str">
        <f>HYPERLINK("#Data_cl3!A1","Data Alvo Classe 3")</f>
        <v>Data Alvo Classe 3</v>
      </c>
    </row>
    <row r="369" spans="2:6" x14ac:dyDescent="0.25">
      <c r="B369" s="13" t="s">
        <v>1411</v>
      </c>
      <c r="C369" s="31">
        <v>9272878000150</v>
      </c>
      <c r="D369" s="13" t="s">
        <v>633</v>
      </c>
      <c r="E369" s="13" t="s">
        <v>3</v>
      </c>
      <c r="F369" s="22" t="str">
        <f>HYPERLINK("#Mult_cl2!A1","Multimercado Classe 2")</f>
        <v>Multimercado Classe 2</v>
      </c>
    </row>
    <row r="370" spans="2:6" x14ac:dyDescent="0.25">
      <c r="B370" s="13" t="s">
        <v>1412</v>
      </c>
      <c r="C370" s="31">
        <v>9272886000105</v>
      </c>
      <c r="D370" s="13" t="s">
        <v>1025</v>
      </c>
      <c r="E370" s="13" t="s">
        <v>3</v>
      </c>
      <c r="F370" s="22" t="str">
        <f>HYPERLINK("#Data_cl1!A1","Data Alvo Classe 1")</f>
        <v>Data Alvo Classe 1</v>
      </c>
    </row>
    <row r="371" spans="2:6" x14ac:dyDescent="0.25">
      <c r="B371" s="13" t="s">
        <v>1412</v>
      </c>
      <c r="C371" s="31">
        <v>9272888000196</v>
      </c>
      <c r="D371" s="13" t="s">
        <v>1026</v>
      </c>
      <c r="E371" s="13" t="s">
        <v>3</v>
      </c>
      <c r="F371" s="22" t="str">
        <f>HYPERLINK("#Data_cl2!A1","Data Alvo Classe 2")</f>
        <v>Data Alvo Classe 2</v>
      </c>
    </row>
    <row r="372" spans="2:6" x14ac:dyDescent="0.25">
      <c r="B372" s="13" t="s">
        <v>1408</v>
      </c>
      <c r="C372" s="31">
        <v>9272901000107</v>
      </c>
      <c r="D372" s="13" t="s">
        <v>1027</v>
      </c>
      <c r="E372" s="13" t="s">
        <v>3</v>
      </c>
      <c r="F372" s="22" t="str">
        <f>HYPERLINK("#Balan30_cl2!A1","Balanceados &gt;30% Classe 2")</f>
        <v>Balanceados &gt;30% Classe 2</v>
      </c>
    </row>
    <row r="373" spans="2:6" x14ac:dyDescent="0.25">
      <c r="B373" s="13" t="s">
        <v>1412</v>
      </c>
      <c r="C373" s="31">
        <v>9272904000140</v>
      </c>
      <c r="D373" s="13" t="s">
        <v>1028</v>
      </c>
      <c r="E373" s="13" t="s">
        <v>3</v>
      </c>
      <c r="F373" s="22" t="str">
        <f>HYPERLINK("#Data_cl3!A1","Data Alvo Classe 3")</f>
        <v>Data Alvo Classe 3</v>
      </c>
    </row>
    <row r="374" spans="2:6" x14ac:dyDescent="0.25">
      <c r="B374" s="13" t="s">
        <v>1408</v>
      </c>
      <c r="C374" s="31">
        <v>9273614000111</v>
      </c>
      <c r="D374" s="13" t="s">
        <v>1029</v>
      </c>
      <c r="E374" s="13" t="s">
        <v>11</v>
      </c>
      <c r="F374" s="22" t="str">
        <f>HYPERLINK("#Balan30_cl1!A1","Balanceados &gt;30% Classe 1")</f>
        <v>Balanceados &gt;30% Classe 1</v>
      </c>
    </row>
    <row r="375" spans="2:6" x14ac:dyDescent="0.25">
      <c r="B375" s="13" t="s">
        <v>1407</v>
      </c>
      <c r="C375" s="31">
        <v>9273633000148</v>
      </c>
      <c r="D375" s="13" t="s">
        <v>1030</v>
      </c>
      <c r="E375" s="13" t="s">
        <v>11</v>
      </c>
      <c r="F375" s="22" t="str">
        <f>HYPERLINK("#RF_cl1!A1","Renda Fixa Classe 1")</f>
        <v>Renda Fixa Classe 1</v>
      </c>
    </row>
    <row r="376" spans="2:6" x14ac:dyDescent="0.25">
      <c r="B376" s="13" t="s">
        <v>1412</v>
      </c>
      <c r="C376" s="31">
        <v>9275888000140</v>
      </c>
      <c r="D376" s="13" t="s">
        <v>1031</v>
      </c>
      <c r="E376" s="13" t="s">
        <v>3</v>
      </c>
      <c r="F376" s="22" t="str">
        <f>HYPERLINK("#Data_cl1!A1","Data Alvo Classe 1")</f>
        <v>Data Alvo Classe 1</v>
      </c>
    </row>
    <row r="377" spans="2:6" x14ac:dyDescent="0.25">
      <c r="B377" s="13" t="s">
        <v>1407</v>
      </c>
      <c r="C377" s="31">
        <v>9290667000140</v>
      </c>
      <c r="D377" s="13" t="s">
        <v>1032</v>
      </c>
      <c r="E377" s="13" t="s">
        <v>4</v>
      </c>
      <c r="F377" s="22" t="str">
        <f>HYPERLINK("#RF_cl2!A1","Renda Fixa Classe 2")</f>
        <v>Renda Fixa Classe 2</v>
      </c>
    </row>
    <row r="378" spans="2:6" x14ac:dyDescent="0.25">
      <c r="B378" s="13" t="s">
        <v>1409</v>
      </c>
      <c r="C378" s="31">
        <v>9298387000189</v>
      </c>
      <c r="D378" s="13" t="s">
        <v>1033</v>
      </c>
      <c r="E378" s="13" t="s">
        <v>10</v>
      </c>
      <c r="F378" s="22" t="str">
        <f>HYPERLINK("#Balan1530_cl2!A1","Balanceados de 15% a 30% Classe 2")</f>
        <v>Balanceados de 15% a 30% Classe 2</v>
      </c>
    </row>
    <row r="379" spans="2:6" x14ac:dyDescent="0.25">
      <c r="B379" s="13" t="s">
        <v>1408</v>
      </c>
      <c r="C379" s="31">
        <v>9315635000152</v>
      </c>
      <c r="D379" s="13" t="s">
        <v>1034</v>
      </c>
      <c r="E379" s="13" t="s">
        <v>2</v>
      </c>
      <c r="F379" s="22" t="str">
        <f>HYPERLINK("#Balan30_cl2!A1","Balanceados &gt;30% Classe 2")</f>
        <v>Balanceados &gt;30% Classe 2</v>
      </c>
    </row>
    <row r="380" spans="2:6" x14ac:dyDescent="0.25">
      <c r="B380" s="13" t="s">
        <v>1407</v>
      </c>
      <c r="C380" s="31">
        <v>9321515000168</v>
      </c>
      <c r="D380" s="13" t="s">
        <v>1035</v>
      </c>
      <c r="E380" s="13" t="s">
        <v>2</v>
      </c>
      <c r="F380" s="22" t="str">
        <f>HYPERLINK("#RF_cl2!A1","Renda Fixa Classe 2")</f>
        <v>Renda Fixa Classe 2</v>
      </c>
    </row>
    <row r="381" spans="2:6" x14ac:dyDescent="0.25">
      <c r="B381" s="13" t="s">
        <v>1408</v>
      </c>
      <c r="C381" s="31">
        <v>9323653000186</v>
      </c>
      <c r="D381" s="13" t="s">
        <v>1036</v>
      </c>
      <c r="E381" s="13" t="s">
        <v>10</v>
      </c>
      <c r="F381" s="22" t="str">
        <f>HYPERLINK("#Balan30_cl1!A1","Balanceados &gt;30% Classe 1")</f>
        <v>Balanceados &gt;30% Classe 1</v>
      </c>
    </row>
    <row r="382" spans="2:6" x14ac:dyDescent="0.25">
      <c r="B382" s="13" t="s">
        <v>1411</v>
      </c>
      <c r="C382" s="31">
        <v>9331626000155</v>
      </c>
      <c r="D382" s="13" t="s">
        <v>70</v>
      </c>
      <c r="E382" s="13" t="s">
        <v>10</v>
      </c>
      <c r="F382" s="22" t="str">
        <f>HYPERLINK("#Mult_cl3!A1","Multimercado Classe 3")</f>
        <v>Multimercado Classe 3</v>
      </c>
    </row>
    <row r="383" spans="2:6" x14ac:dyDescent="0.25">
      <c r="B383" s="13" t="s">
        <v>1411</v>
      </c>
      <c r="C383" s="31">
        <v>9411684000199</v>
      </c>
      <c r="D383" s="13" t="s">
        <v>302</v>
      </c>
      <c r="E383" s="13" t="s">
        <v>9</v>
      </c>
      <c r="F383" s="22" t="str">
        <f>HYPERLINK("#Mult_cl3!A1","Multimercado Classe 3")</f>
        <v>Multimercado Classe 3</v>
      </c>
    </row>
    <row r="384" spans="2:6" x14ac:dyDescent="0.25">
      <c r="B384" s="13" t="s">
        <v>1411</v>
      </c>
      <c r="C384" s="31">
        <v>9485504000113</v>
      </c>
      <c r="D384" s="13" t="s">
        <v>156</v>
      </c>
      <c r="E384" s="13" t="s">
        <v>8</v>
      </c>
      <c r="F384" s="22" t="str">
        <f>HYPERLINK("#Mult_cl4!A1","Multimercado Classe 4")</f>
        <v>Multimercado Classe 4</v>
      </c>
    </row>
    <row r="385" spans="2:6" x14ac:dyDescent="0.25">
      <c r="B385" s="13" t="s">
        <v>1411</v>
      </c>
      <c r="C385" s="31">
        <v>9485714000101</v>
      </c>
      <c r="D385" s="13" t="s">
        <v>550</v>
      </c>
      <c r="E385" s="13" t="s">
        <v>8</v>
      </c>
      <c r="F385" s="22" t="str">
        <f>HYPERLINK("#Mult_cl3!A1","Multimercado Classe 3")</f>
        <v>Multimercado Classe 3</v>
      </c>
    </row>
    <row r="386" spans="2:6" x14ac:dyDescent="0.25">
      <c r="B386" s="13" t="s">
        <v>1411</v>
      </c>
      <c r="C386" s="31">
        <v>9489308000117</v>
      </c>
      <c r="D386" s="13" t="s">
        <v>571</v>
      </c>
      <c r="E386" s="13" t="s">
        <v>8</v>
      </c>
      <c r="F386" s="22" t="str">
        <f>HYPERLINK("#Mult_cl2!A1","Multimercado Classe 2")</f>
        <v>Multimercado Classe 2</v>
      </c>
    </row>
    <row r="387" spans="2:6" x14ac:dyDescent="0.25">
      <c r="B387" s="13" t="s">
        <v>1411</v>
      </c>
      <c r="C387" s="31">
        <v>9489321000176</v>
      </c>
      <c r="D387" s="13" t="s">
        <v>158</v>
      </c>
      <c r="E387" s="13" t="s">
        <v>8</v>
      </c>
      <c r="F387" s="22" t="str">
        <f>HYPERLINK("#Mult_cl3!A1","Multimercado Classe 3")</f>
        <v>Multimercado Classe 3</v>
      </c>
    </row>
    <row r="388" spans="2:6" x14ac:dyDescent="0.25">
      <c r="B388" s="13" t="s">
        <v>1407</v>
      </c>
      <c r="C388" s="31">
        <v>9520697000104</v>
      </c>
      <c r="D388" s="13" t="s">
        <v>1037</v>
      </c>
      <c r="E388" s="13" t="s">
        <v>30</v>
      </c>
      <c r="F388" s="22" t="str">
        <f>HYPERLINK("#RF_cl2!A1","Renda Fixa Classe 2")</f>
        <v>Renda Fixa Classe 2</v>
      </c>
    </row>
    <row r="389" spans="2:6" x14ac:dyDescent="0.25">
      <c r="B389" s="13" t="s">
        <v>1407</v>
      </c>
      <c r="C389" s="31">
        <v>9520697000104</v>
      </c>
      <c r="D389" s="13" t="s">
        <v>1037</v>
      </c>
      <c r="E389" s="13" t="s">
        <v>10</v>
      </c>
      <c r="F389" s="22" t="str">
        <f>HYPERLINK("#RF_cl2!A1","Renda Fixa Classe 2")</f>
        <v>Renda Fixa Classe 2</v>
      </c>
    </row>
    <row r="390" spans="2:6" x14ac:dyDescent="0.25">
      <c r="B390" s="13" t="s">
        <v>1408</v>
      </c>
      <c r="C390" s="31">
        <v>9520758000125</v>
      </c>
      <c r="D390" s="13" t="s">
        <v>1038</v>
      </c>
      <c r="E390" s="13" t="s">
        <v>30</v>
      </c>
      <c r="F390" s="22" t="str">
        <f>HYPERLINK("#Balan30_cl2!A1","Balanceados &gt;30% Classe 2")</f>
        <v>Balanceados &gt;30% Classe 2</v>
      </c>
    </row>
    <row r="391" spans="2:6" x14ac:dyDescent="0.25">
      <c r="B391" s="13" t="s">
        <v>1408</v>
      </c>
      <c r="C391" s="31">
        <v>9520758000125</v>
      </c>
      <c r="D391" s="13" t="s">
        <v>1038</v>
      </c>
      <c r="E391" s="13" t="s">
        <v>10</v>
      </c>
      <c r="F391" s="22" t="str">
        <f>HYPERLINK("#Balan30_cl2!A1","Balanceados &gt;30% Classe 2")</f>
        <v>Balanceados &gt;30% Classe 2</v>
      </c>
    </row>
    <row r="392" spans="2:6" x14ac:dyDescent="0.25">
      <c r="B392" s="13" t="s">
        <v>1407</v>
      </c>
      <c r="C392" s="31">
        <v>9520912000169</v>
      </c>
      <c r="D392" s="13" t="s">
        <v>1039</v>
      </c>
      <c r="E392" s="13" t="s">
        <v>30</v>
      </c>
      <c r="F392" s="22" t="str">
        <f>HYPERLINK("#RF_cl2!A1","Renda Fixa Classe 2")</f>
        <v>Renda Fixa Classe 2</v>
      </c>
    </row>
    <row r="393" spans="2:6" x14ac:dyDescent="0.25">
      <c r="B393" s="13" t="s">
        <v>1407</v>
      </c>
      <c r="C393" s="31">
        <v>9520912000169</v>
      </c>
      <c r="D393" s="13" t="s">
        <v>1039</v>
      </c>
      <c r="E393" s="13" t="s">
        <v>10</v>
      </c>
      <c r="F393" s="22" t="str">
        <f>HYPERLINK("#RF_cl2!A1","Renda Fixa Classe 2")</f>
        <v>Renda Fixa Classe 2</v>
      </c>
    </row>
    <row r="394" spans="2:6" x14ac:dyDescent="0.25">
      <c r="B394" s="13" t="s">
        <v>1411</v>
      </c>
      <c r="C394" s="31">
        <v>9521122000106</v>
      </c>
      <c r="D394" s="13" t="s">
        <v>433</v>
      </c>
      <c r="E394" s="13" t="s">
        <v>30</v>
      </c>
      <c r="F394" s="22" t="str">
        <f>HYPERLINK("#Mult_cl3!A1","Multimercado Classe 3")</f>
        <v>Multimercado Classe 3</v>
      </c>
    </row>
    <row r="395" spans="2:6" x14ac:dyDescent="0.25">
      <c r="B395" s="13" t="s">
        <v>1411</v>
      </c>
      <c r="C395" s="31">
        <v>9521122000106</v>
      </c>
      <c r="D395" s="13" t="s">
        <v>433</v>
      </c>
      <c r="E395" s="13" t="s">
        <v>10</v>
      </c>
      <c r="F395" s="22" t="str">
        <f>HYPERLINK("#Mult_cl3!A1","Multimercado Classe 3")</f>
        <v>Multimercado Classe 3</v>
      </c>
    </row>
    <row r="396" spans="2:6" x14ac:dyDescent="0.25">
      <c r="B396" s="13" t="s">
        <v>1408</v>
      </c>
      <c r="C396" s="31">
        <v>9521163000194</v>
      </c>
      <c r="D396" s="13" t="s">
        <v>1040</v>
      </c>
      <c r="E396" s="13" t="s">
        <v>30</v>
      </c>
      <c r="F396" s="22" t="str">
        <f>HYPERLINK("#Balan30_cl1!A1","Balanceados &gt;30% Classe 1")</f>
        <v>Balanceados &gt;30% Classe 1</v>
      </c>
    </row>
    <row r="397" spans="2:6" x14ac:dyDescent="0.25">
      <c r="B397" s="13" t="s">
        <v>1408</v>
      </c>
      <c r="C397" s="31">
        <v>9521163000194</v>
      </c>
      <c r="D397" s="13" t="s">
        <v>1040</v>
      </c>
      <c r="E397" s="13" t="s">
        <v>10</v>
      </c>
      <c r="F397" s="22" t="str">
        <f>HYPERLINK("#Balan30_cl1!A1","Balanceados &gt;30% Classe 1")</f>
        <v>Balanceados &gt;30% Classe 1</v>
      </c>
    </row>
    <row r="398" spans="2:6" x14ac:dyDescent="0.25">
      <c r="B398" s="13" t="s">
        <v>1411</v>
      </c>
      <c r="C398" s="31">
        <v>9521191000101</v>
      </c>
      <c r="D398" s="13" t="s">
        <v>52</v>
      </c>
      <c r="E398" s="13" t="s">
        <v>30</v>
      </c>
      <c r="F398" s="22" t="str">
        <f>HYPERLINK("#Mult_cl3!A1","Multimercado Classe 3")</f>
        <v>Multimercado Classe 3</v>
      </c>
    </row>
    <row r="399" spans="2:6" x14ac:dyDescent="0.25">
      <c r="B399" s="13" t="s">
        <v>1411</v>
      </c>
      <c r="C399" s="31">
        <v>9521191000101</v>
      </c>
      <c r="D399" s="13" t="s">
        <v>52</v>
      </c>
      <c r="E399" s="13" t="s">
        <v>10</v>
      </c>
      <c r="F399" s="22" t="str">
        <f>HYPERLINK("#Mult_cl3!A1","Multimercado Classe 3")</f>
        <v>Multimercado Classe 3</v>
      </c>
    </row>
    <row r="400" spans="2:6" x14ac:dyDescent="0.25">
      <c r="B400" s="13" t="s">
        <v>1408</v>
      </c>
      <c r="C400" s="31">
        <v>9521216000177</v>
      </c>
      <c r="D400" s="13" t="s">
        <v>1041</v>
      </c>
      <c r="E400" s="13" t="s">
        <v>30</v>
      </c>
      <c r="F400" s="22" t="str">
        <f>HYPERLINK("#Balan30_cl1!A1","Balanceados &gt;30% Classe 1")</f>
        <v>Balanceados &gt;30% Classe 1</v>
      </c>
    </row>
    <row r="401" spans="2:6" x14ac:dyDescent="0.25">
      <c r="B401" s="13" t="s">
        <v>1408</v>
      </c>
      <c r="C401" s="31">
        <v>9521216000177</v>
      </c>
      <c r="D401" s="13" t="s">
        <v>1041</v>
      </c>
      <c r="E401" s="13" t="s">
        <v>10</v>
      </c>
      <c r="F401" s="22" t="str">
        <f>HYPERLINK("#Balan30_cl1!A1","Balanceados &gt;30% Classe 1")</f>
        <v>Balanceados &gt;30% Classe 1</v>
      </c>
    </row>
    <row r="402" spans="2:6" x14ac:dyDescent="0.25">
      <c r="B402" s="13" t="s">
        <v>1411</v>
      </c>
      <c r="C402" s="31">
        <v>9521249000117</v>
      </c>
      <c r="D402" s="13" t="s">
        <v>69</v>
      </c>
      <c r="E402" s="13" t="s">
        <v>30</v>
      </c>
      <c r="F402" s="22" t="str">
        <f>HYPERLINK("#Mult_cl3!A1","Multimercado Classe 3")</f>
        <v>Multimercado Classe 3</v>
      </c>
    </row>
    <row r="403" spans="2:6" x14ac:dyDescent="0.25">
      <c r="B403" s="13" t="s">
        <v>1411</v>
      </c>
      <c r="C403" s="31">
        <v>9521249000117</v>
      </c>
      <c r="D403" s="13" t="s">
        <v>69</v>
      </c>
      <c r="E403" s="13" t="s">
        <v>10</v>
      </c>
      <c r="F403" s="22" t="str">
        <f>HYPERLINK("#Mult_cl3!A1","Multimercado Classe 3")</f>
        <v>Multimercado Classe 3</v>
      </c>
    </row>
    <row r="404" spans="2:6" x14ac:dyDescent="0.25">
      <c r="B404" s="13" t="s">
        <v>1411</v>
      </c>
      <c r="C404" s="31">
        <v>9552752000130</v>
      </c>
      <c r="D404" s="13" t="s">
        <v>267</v>
      </c>
      <c r="E404" s="13" t="s">
        <v>31</v>
      </c>
      <c r="F404" s="22" t="str">
        <f>HYPERLINK("#Mult_cl3!A1","Multimercado Classe 3")</f>
        <v>Multimercado Classe 3</v>
      </c>
    </row>
    <row r="405" spans="2:6" x14ac:dyDescent="0.25">
      <c r="B405" s="13" t="s">
        <v>1407</v>
      </c>
      <c r="C405" s="31">
        <v>9555409000149</v>
      </c>
      <c r="D405" s="13" t="s">
        <v>1042</v>
      </c>
      <c r="E405" s="13" t="s">
        <v>10</v>
      </c>
      <c r="F405" s="22" t="str">
        <f>HYPERLINK("#RF_cl2!A1","Renda Fixa Classe 2")</f>
        <v>Renda Fixa Classe 2</v>
      </c>
    </row>
    <row r="406" spans="2:6" x14ac:dyDescent="0.25">
      <c r="B406" s="13" t="s">
        <v>1411</v>
      </c>
      <c r="C406" s="31">
        <v>9555413000107</v>
      </c>
      <c r="D406" s="13" t="s">
        <v>497</v>
      </c>
      <c r="E406" s="13" t="s">
        <v>10</v>
      </c>
      <c r="F406" s="22" t="str">
        <f>HYPERLINK("#Mult_cl4!A1","Multimercado Classe 4")</f>
        <v>Multimercado Classe 4</v>
      </c>
    </row>
    <row r="407" spans="2:6" x14ac:dyDescent="0.25">
      <c r="B407" s="13" t="s">
        <v>1407</v>
      </c>
      <c r="C407" s="31">
        <v>10243370000103</v>
      </c>
      <c r="D407" s="13" t="s">
        <v>1043</v>
      </c>
      <c r="E407" s="13" t="s">
        <v>31</v>
      </c>
      <c r="F407" s="22" t="str">
        <f>HYPERLINK("#RF_cl2!A1","Renda Fixa Classe 2")</f>
        <v>Renda Fixa Classe 2</v>
      </c>
    </row>
    <row r="408" spans="2:6" x14ac:dyDescent="0.25">
      <c r="B408" s="13" t="s">
        <v>1409</v>
      </c>
      <c r="C408" s="31">
        <v>10243402000170</v>
      </c>
      <c r="D408" s="13" t="s">
        <v>1044</v>
      </c>
      <c r="E408" s="13" t="s">
        <v>31</v>
      </c>
      <c r="F408" s="22" t="str">
        <f>HYPERLINK("#Balan1530_cl2!A1","Balanceados de 15% a 30% Classe 2")</f>
        <v>Balanceados de 15% a 30% Classe 2</v>
      </c>
    </row>
    <row r="409" spans="2:6" x14ac:dyDescent="0.25">
      <c r="B409" s="13" t="s">
        <v>1411</v>
      </c>
      <c r="C409" s="31">
        <v>10263262000100</v>
      </c>
      <c r="D409" s="13" t="s">
        <v>575</v>
      </c>
      <c r="E409" s="13" t="s">
        <v>8</v>
      </c>
      <c r="F409" s="22" t="str">
        <f>HYPERLINK("#Mult_cl2!A1","Multimercado Classe 2")</f>
        <v>Multimercado Classe 2</v>
      </c>
    </row>
    <row r="410" spans="2:6" x14ac:dyDescent="0.25">
      <c r="B410" s="13" t="s">
        <v>1411</v>
      </c>
      <c r="C410" s="31">
        <v>10263625000108</v>
      </c>
      <c r="D410" s="13" t="s">
        <v>512</v>
      </c>
      <c r="E410" s="13" t="s">
        <v>8</v>
      </c>
      <c r="F410" s="22" t="str">
        <f>HYPERLINK("#Mult_cl4!A1","Multimercado Classe 4")</f>
        <v>Multimercado Classe 4</v>
      </c>
    </row>
    <row r="411" spans="2:6" x14ac:dyDescent="0.25">
      <c r="B411" s="13" t="s">
        <v>1411</v>
      </c>
      <c r="C411" s="31">
        <v>10343649000169</v>
      </c>
      <c r="D411" s="13" t="s">
        <v>230</v>
      </c>
      <c r="E411" s="13" t="s">
        <v>8</v>
      </c>
      <c r="F411" s="22" t="str">
        <f>HYPERLINK("#Mult_cl3!A1","Multimercado Classe 3")</f>
        <v>Multimercado Classe 3</v>
      </c>
    </row>
    <row r="412" spans="2:6" x14ac:dyDescent="0.25">
      <c r="B412" s="13" t="s">
        <v>1411</v>
      </c>
      <c r="C412" s="31">
        <v>10347266000169</v>
      </c>
      <c r="D412" s="13" t="s">
        <v>427</v>
      </c>
      <c r="E412" s="13" t="s">
        <v>31</v>
      </c>
      <c r="F412" s="22" t="str">
        <f>HYPERLINK("#Mult_cl3!A1","Multimercado Classe 3")</f>
        <v>Multimercado Classe 3</v>
      </c>
    </row>
    <row r="413" spans="2:6" x14ac:dyDescent="0.25">
      <c r="B413" s="13" t="s">
        <v>1407</v>
      </c>
      <c r="C413" s="31">
        <v>10361942000159</v>
      </c>
      <c r="D413" s="13" t="s">
        <v>1045</v>
      </c>
      <c r="E413" s="13" t="s">
        <v>12</v>
      </c>
      <c r="F413" s="22" t="str">
        <f>HYPERLINK("#RF_cl2!A1","Renda Fixa Classe 2")</f>
        <v>Renda Fixa Classe 2</v>
      </c>
    </row>
    <row r="414" spans="2:6" x14ac:dyDescent="0.25">
      <c r="B414" s="13" t="s">
        <v>1407</v>
      </c>
      <c r="C414" s="31">
        <v>10394850000175</v>
      </c>
      <c r="D414" s="13" t="s">
        <v>1046</v>
      </c>
      <c r="E414" s="13" t="s">
        <v>9</v>
      </c>
      <c r="F414" s="22" t="str">
        <f>HYPERLINK("#RF_cl2!A1","Renda Fixa Classe 2")</f>
        <v>Renda Fixa Classe 2</v>
      </c>
    </row>
    <row r="415" spans="2:6" x14ac:dyDescent="0.25">
      <c r="B415" s="13" t="s">
        <v>1411</v>
      </c>
      <c r="C415" s="31">
        <v>10396854000192</v>
      </c>
      <c r="D415" s="13" t="s">
        <v>476</v>
      </c>
      <c r="E415" s="13" t="s">
        <v>8</v>
      </c>
      <c r="F415" s="22" t="str">
        <f>HYPERLINK("#Mult_cl4!A1","Multimercado Classe 4")</f>
        <v>Multimercado Classe 4</v>
      </c>
    </row>
    <row r="416" spans="2:6" x14ac:dyDescent="0.25">
      <c r="B416" s="13" t="s">
        <v>1411</v>
      </c>
      <c r="C416" s="31">
        <v>10397493000107</v>
      </c>
      <c r="D416" s="13" t="s">
        <v>491</v>
      </c>
      <c r="E416" s="13" t="s">
        <v>8</v>
      </c>
      <c r="F416" s="22" t="str">
        <f>HYPERLINK("#Mult_cl4!A1","Multimercado Classe 4")</f>
        <v>Multimercado Classe 4</v>
      </c>
    </row>
    <row r="417" spans="2:6" x14ac:dyDescent="0.25">
      <c r="B417" s="13" t="s">
        <v>1411</v>
      </c>
      <c r="C417" s="31">
        <v>10474817000155</v>
      </c>
      <c r="D417" s="13" t="s">
        <v>385</v>
      </c>
      <c r="E417" s="13" t="s">
        <v>8</v>
      </c>
      <c r="F417" s="22" t="str">
        <f>HYPERLINK("#Mult_cl3!A1","Multimercado Classe 3")</f>
        <v>Multimercado Classe 3</v>
      </c>
    </row>
    <row r="418" spans="2:6" x14ac:dyDescent="0.25">
      <c r="B418" s="13" t="s">
        <v>1411</v>
      </c>
      <c r="C418" s="31">
        <v>10474824000157</v>
      </c>
      <c r="D418" s="13" t="s">
        <v>181</v>
      </c>
      <c r="E418" s="13" t="s">
        <v>8</v>
      </c>
      <c r="F418" s="22" t="str">
        <f>HYPERLINK("#Mult_cl3!A1","Multimercado Classe 3")</f>
        <v>Multimercado Classe 3</v>
      </c>
    </row>
    <row r="419" spans="2:6" x14ac:dyDescent="0.25">
      <c r="B419" s="13" t="s">
        <v>1411</v>
      </c>
      <c r="C419" s="31">
        <v>10474836000181</v>
      </c>
      <c r="D419" s="13" t="s">
        <v>130</v>
      </c>
      <c r="E419" s="13" t="s">
        <v>8</v>
      </c>
      <c r="F419" s="22" t="str">
        <f>HYPERLINK("#Mult_cl3!A1","Multimercado Classe 3")</f>
        <v>Multimercado Classe 3</v>
      </c>
    </row>
    <row r="420" spans="2:6" x14ac:dyDescent="0.25">
      <c r="B420" s="13" t="s">
        <v>1411</v>
      </c>
      <c r="C420" s="31">
        <v>10475047000165</v>
      </c>
      <c r="D420" s="13" t="s">
        <v>324</v>
      </c>
      <c r="E420" s="13" t="s">
        <v>8</v>
      </c>
      <c r="F420" s="22" t="str">
        <f>HYPERLINK("#Mult_cl4!A1","Multimercado Classe 4")</f>
        <v>Multimercado Classe 4</v>
      </c>
    </row>
    <row r="421" spans="2:6" x14ac:dyDescent="0.25">
      <c r="B421" s="13" t="s">
        <v>1407</v>
      </c>
      <c r="C421" s="31">
        <v>10475116000130</v>
      </c>
      <c r="D421" s="13" t="s">
        <v>1047</v>
      </c>
      <c r="E421" s="13" t="s">
        <v>8</v>
      </c>
      <c r="F421" s="22" t="str">
        <f>HYPERLINK("#RF_cl2!A1","Renda Fixa Classe 2")</f>
        <v>Renda Fixa Classe 2</v>
      </c>
    </row>
    <row r="422" spans="2:6" x14ac:dyDescent="0.25">
      <c r="B422" s="13" t="s">
        <v>1407</v>
      </c>
      <c r="C422" s="31">
        <v>10475191000100</v>
      </c>
      <c r="D422" s="13" t="s">
        <v>1048</v>
      </c>
      <c r="E422" s="13" t="s">
        <v>8</v>
      </c>
      <c r="F422" s="22" t="str">
        <f>HYPERLINK("#RF_cl3!A1","Renda Fixa Classe 3")</f>
        <v>Renda Fixa Classe 3</v>
      </c>
    </row>
    <row r="423" spans="2:6" x14ac:dyDescent="0.25">
      <c r="B423" s="13" t="s">
        <v>1407</v>
      </c>
      <c r="C423" s="31">
        <v>10475450000194</v>
      </c>
      <c r="D423" s="13" t="s">
        <v>1049</v>
      </c>
      <c r="E423" s="13" t="s">
        <v>8</v>
      </c>
      <c r="F423" s="22" t="str">
        <f>HYPERLINK("#RF_cl3!A1","Renda Fixa Classe 3")</f>
        <v>Renda Fixa Classe 3</v>
      </c>
    </row>
    <row r="424" spans="2:6" x14ac:dyDescent="0.25">
      <c r="B424" s="13" t="s">
        <v>1407</v>
      </c>
      <c r="C424" s="31">
        <v>10475505000166</v>
      </c>
      <c r="D424" s="13" t="s">
        <v>1050</v>
      </c>
      <c r="E424" s="13" t="s">
        <v>8</v>
      </c>
      <c r="F424" s="22" t="str">
        <f>HYPERLINK("#RF_cl3!A1","Renda Fixa Classe 3")</f>
        <v>Renda Fixa Classe 3</v>
      </c>
    </row>
    <row r="425" spans="2:6" x14ac:dyDescent="0.25">
      <c r="B425" s="13" t="s">
        <v>1408</v>
      </c>
      <c r="C425" s="31">
        <v>10577531000103</v>
      </c>
      <c r="D425" s="13" t="s">
        <v>1051</v>
      </c>
      <c r="E425" s="13" t="s">
        <v>29</v>
      </c>
      <c r="F425" s="22" t="str">
        <f>HYPERLINK("#Balan30_cl2!A1","Balanceados &gt;30% Classe 2")</f>
        <v>Balanceados &gt;30% Classe 2</v>
      </c>
    </row>
    <row r="426" spans="2:6" x14ac:dyDescent="0.25">
      <c r="B426" s="13" t="s">
        <v>1408</v>
      </c>
      <c r="C426" s="31">
        <v>10577546000163</v>
      </c>
      <c r="D426" s="13" t="s">
        <v>1052</v>
      </c>
      <c r="E426" s="13" t="s">
        <v>29</v>
      </c>
      <c r="F426" s="22" t="str">
        <f>HYPERLINK("#Balan30_cl1!A1","Balanceados &gt;30% Classe 1")</f>
        <v>Balanceados &gt;30% Classe 1</v>
      </c>
    </row>
    <row r="427" spans="2:6" x14ac:dyDescent="0.25">
      <c r="B427" s="13" t="s">
        <v>1407</v>
      </c>
      <c r="C427" s="31">
        <v>10583943000148</v>
      </c>
      <c r="D427" s="13" t="s">
        <v>1053</v>
      </c>
      <c r="E427" s="13" t="s">
        <v>10</v>
      </c>
      <c r="F427" s="22" t="str">
        <f>HYPERLINK("#RF_cl2!A1","Renda Fixa Classe 2")</f>
        <v>Renda Fixa Classe 2</v>
      </c>
    </row>
    <row r="428" spans="2:6" x14ac:dyDescent="0.25">
      <c r="B428" s="13" t="s">
        <v>1411</v>
      </c>
      <c r="C428" s="31">
        <v>10583948000170</v>
      </c>
      <c r="D428" s="13" t="s">
        <v>65</v>
      </c>
      <c r="E428" s="13" t="s">
        <v>10</v>
      </c>
      <c r="F428" s="22" t="str">
        <f>HYPERLINK("#Mult_cl4!A1","Multimercado Classe 4")</f>
        <v>Multimercado Classe 4</v>
      </c>
    </row>
    <row r="429" spans="2:6" x14ac:dyDescent="0.25">
      <c r="B429" s="13" t="s">
        <v>1407</v>
      </c>
      <c r="C429" s="31">
        <v>10586932000111</v>
      </c>
      <c r="D429" s="13" t="s">
        <v>1054</v>
      </c>
      <c r="E429" s="13" t="s">
        <v>10</v>
      </c>
      <c r="F429" s="22" t="str">
        <f>HYPERLINK("#RF_cl2!A1","Renda Fixa Classe 2")</f>
        <v>Renda Fixa Classe 2</v>
      </c>
    </row>
    <row r="430" spans="2:6" x14ac:dyDescent="0.25">
      <c r="B430" s="13" t="s">
        <v>1408</v>
      </c>
      <c r="C430" s="31">
        <v>10601371000182</v>
      </c>
      <c r="D430" s="13" t="s">
        <v>1055</v>
      </c>
      <c r="E430" s="13" t="s">
        <v>10</v>
      </c>
      <c r="F430" s="22" t="str">
        <f>HYPERLINK("#Balan30_cl2!A1","Balanceados &gt;30% Classe 2")</f>
        <v>Balanceados &gt;30% Classe 2</v>
      </c>
    </row>
    <row r="431" spans="2:6" x14ac:dyDescent="0.25">
      <c r="B431" s="13" t="s">
        <v>1407</v>
      </c>
      <c r="C431" s="31">
        <v>10618943000136</v>
      </c>
      <c r="D431" s="13" t="s">
        <v>1056</v>
      </c>
      <c r="E431" s="13" t="s">
        <v>12</v>
      </c>
      <c r="F431" s="22" t="str">
        <f>HYPERLINK("#RF_cl2!A1","Renda Fixa Classe 2")</f>
        <v>Renda Fixa Classe 2</v>
      </c>
    </row>
    <row r="432" spans="2:6" x14ac:dyDescent="0.25">
      <c r="B432" s="13" t="s">
        <v>1409</v>
      </c>
      <c r="C432" s="31">
        <v>10618954000116</v>
      </c>
      <c r="D432" s="13" t="s">
        <v>1057</v>
      </c>
      <c r="E432" s="13" t="s">
        <v>12</v>
      </c>
      <c r="F432" s="22" t="str">
        <f>HYPERLINK("#Balan1530_cl2!A1","Balanceados de 15% a 30% Classe 2")</f>
        <v>Balanceados de 15% a 30% Classe 2</v>
      </c>
    </row>
    <row r="433" spans="2:6" x14ac:dyDescent="0.25">
      <c r="B433" s="13" t="s">
        <v>1408</v>
      </c>
      <c r="C433" s="31">
        <v>10740392000189</v>
      </c>
      <c r="D433" s="13" t="s">
        <v>1058</v>
      </c>
      <c r="E433" s="13" t="s">
        <v>29</v>
      </c>
      <c r="F433" s="22" t="str">
        <f>HYPERLINK("#Balan30_cl1!A1","Balanceados &gt;30% Classe 1")</f>
        <v>Balanceados &gt;30% Classe 1</v>
      </c>
    </row>
    <row r="434" spans="2:6" x14ac:dyDescent="0.25">
      <c r="B434" s="13" t="s">
        <v>1407</v>
      </c>
      <c r="C434" s="31">
        <v>10740446000106</v>
      </c>
      <c r="D434" s="13" t="s">
        <v>1059</v>
      </c>
      <c r="E434" s="13" t="s">
        <v>29</v>
      </c>
      <c r="F434" s="22" t="str">
        <f>HYPERLINK("#RF_cl2!A1","Renda Fixa Classe 2")</f>
        <v>Renda Fixa Classe 2</v>
      </c>
    </row>
    <row r="435" spans="2:6" x14ac:dyDescent="0.25">
      <c r="B435" s="13" t="s">
        <v>1407</v>
      </c>
      <c r="C435" s="31">
        <v>10740492000105</v>
      </c>
      <c r="D435" s="13" t="s">
        <v>1060</v>
      </c>
      <c r="E435" s="13" t="s">
        <v>29</v>
      </c>
      <c r="F435" s="22" t="str">
        <f>HYPERLINK("#RF_cl1!A1","Renda Fixa Classe 1")</f>
        <v>Renda Fixa Classe 1</v>
      </c>
    </row>
    <row r="436" spans="2:6" x14ac:dyDescent="0.25">
      <c r="B436" s="13" t="s">
        <v>1407</v>
      </c>
      <c r="C436" s="31">
        <v>10740730000182</v>
      </c>
      <c r="D436" s="13" t="s">
        <v>1061</v>
      </c>
      <c r="E436" s="13" t="s">
        <v>29</v>
      </c>
      <c r="F436" s="22" t="str">
        <f>HYPERLINK("#RF_cl1!A1","Renda Fixa Classe 1")</f>
        <v>Renda Fixa Classe 1</v>
      </c>
    </row>
    <row r="437" spans="2:6" x14ac:dyDescent="0.25">
      <c r="B437" s="13" t="s">
        <v>1408</v>
      </c>
      <c r="C437" s="31">
        <v>10758024000168</v>
      </c>
      <c r="D437" s="13" t="s">
        <v>1062</v>
      </c>
      <c r="E437" s="13" t="s">
        <v>4</v>
      </c>
      <c r="F437" s="22" t="str">
        <f>HYPERLINK("#Balan30_cl2!A1","Balanceados &gt;30% Classe 2")</f>
        <v>Balanceados &gt;30% Classe 2</v>
      </c>
    </row>
    <row r="438" spans="2:6" x14ac:dyDescent="0.25">
      <c r="B438" s="13" t="s">
        <v>1409</v>
      </c>
      <c r="C438" s="31">
        <v>10758137000163</v>
      </c>
      <c r="D438" s="13" t="s">
        <v>1063</v>
      </c>
      <c r="E438" s="13" t="s">
        <v>4</v>
      </c>
      <c r="F438" s="22" t="str">
        <f>HYPERLINK("#Balan1530_cl2!A1","Balanceados de 15% a 30% Classe 2")</f>
        <v>Balanceados de 15% a 30% Classe 2</v>
      </c>
    </row>
    <row r="439" spans="2:6" x14ac:dyDescent="0.25">
      <c r="B439" s="13" t="s">
        <v>1411</v>
      </c>
      <c r="C439" s="31">
        <v>10810116000140</v>
      </c>
      <c r="D439" s="13" t="s">
        <v>517</v>
      </c>
      <c r="E439" s="13" t="s">
        <v>2</v>
      </c>
      <c r="F439" s="22" t="str">
        <f>HYPERLINK("#Mult_cl3!A1","Multimercado Classe 3")</f>
        <v>Multimercado Classe 3</v>
      </c>
    </row>
    <row r="440" spans="2:6" x14ac:dyDescent="0.25">
      <c r="B440" s="13" t="s">
        <v>1411</v>
      </c>
      <c r="C440" s="31">
        <v>10869615000102</v>
      </c>
      <c r="D440" s="13" t="s">
        <v>164</v>
      </c>
      <c r="E440" s="13" t="s">
        <v>3</v>
      </c>
      <c r="F440" s="22" t="str">
        <f>HYPERLINK("#Mult_cl4!A1","Multimercado Classe 4")</f>
        <v>Multimercado Classe 4</v>
      </c>
    </row>
    <row r="441" spans="2:6" x14ac:dyDescent="0.25">
      <c r="B441" s="13" t="s">
        <v>1407</v>
      </c>
      <c r="C441" s="31">
        <v>10948689000134</v>
      </c>
      <c r="D441" s="13" t="s">
        <v>1064</v>
      </c>
      <c r="E441" s="13" t="s">
        <v>29</v>
      </c>
      <c r="F441" s="22" t="str">
        <f>HYPERLINK("#RF_cl1!A1","Renda Fixa Classe 1")</f>
        <v>Renda Fixa Classe 1</v>
      </c>
    </row>
    <row r="442" spans="2:6" x14ac:dyDescent="0.25">
      <c r="B442" s="13" t="s">
        <v>1407</v>
      </c>
      <c r="C442" s="31">
        <v>10985223000109</v>
      </c>
      <c r="D442" s="13" t="s">
        <v>1065</v>
      </c>
      <c r="E442" s="13" t="s">
        <v>10</v>
      </c>
      <c r="F442" s="22" t="str">
        <f>HYPERLINK("#RF_cl2!A1","Renda Fixa Classe 2")</f>
        <v>Renda Fixa Classe 2</v>
      </c>
    </row>
    <row r="443" spans="2:6" x14ac:dyDescent="0.25">
      <c r="B443" s="13" t="s">
        <v>1409</v>
      </c>
      <c r="C443" s="31">
        <v>10985229000186</v>
      </c>
      <c r="D443" s="13" t="s">
        <v>1066</v>
      </c>
      <c r="E443" s="13" t="s">
        <v>10</v>
      </c>
      <c r="F443" s="22" t="str">
        <f>HYPERLINK("#Balan1530_cl2!A1","Balanceados de 15% a 30% Classe 2")</f>
        <v>Balanceados de 15% a 30% Classe 2</v>
      </c>
    </row>
    <row r="444" spans="2:6" x14ac:dyDescent="0.25">
      <c r="B444" s="13" t="s">
        <v>1410</v>
      </c>
      <c r="C444" s="31">
        <v>10985235000133</v>
      </c>
      <c r="D444" s="13" t="s">
        <v>1067</v>
      </c>
      <c r="E444" s="13" t="s">
        <v>10</v>
      </c>
      <c r="F444" s="22" t="str">
        <f>HYPERLINK("#Balan15_cl1!A1","Balanceados até 15% Classe 1")</f>
        <v>Balanceados até 15% Classe 1</v>
      </c>
    </row>
    <row r="445" spans="2:6" x14ac:dyDescent="0.25">
      <c r="B445" s="13" t="s">
        <v>1408</v>
      </c>
      <c r="C445" s="31">
        <v>10985241000190</v>
      </c>
      <c r="D445" s="13" t="s">
        <v>1068</v>
      </c>
      <c r="E445" s="13" t="s">
        <v>10</v>
      </c>
      <c r="F445" s="22" t="str">
        <f>HYPERLINK("#Balan30_cl1!A1","Balanceados &gt;30% Classe 1")</f>
        <v>Balanceados &gt;30% Classe 1</v>
      </c>
    </row>
    <row r="446" spans="2:6" x14ac:dyDescent="0.25">
      <c r="B446" s="13" t="s">
        <v>1411</v>
      </c>
      <c r="C446" s="31">
        <v>10986831000138</v>
      </c>
      <c r="D446" s="13" t="s">
        <v>493</v>
      </c>
      <c r="E446" s="13" t="s">
        <v>10</v>
      </c>
      <c r="F446" s="22" t="str">
        <f>HYPERLINK("#Mult_cl4!A1","Multimercado Classe 4")</f>
        <v>Multimercado Classe 4</v>
      </c>
    </row>
    <row r="447" spans="2:6" x14ac:dyDescent="0.25">
      <c r="B447" s="13" t="s">
        <v>1411</v>
      </c>
      <c r="C447" s="31">
        <v>11002786000100</v>
      </c>
      <c r="D447" s="13" t="s">
        <v>326</v>
      </c>
      <c r="E447" s="13" t="s">
        <v>10</v>
      </c>
      <c r="F447" s="22" t="str">
        <f>HYPERLINK("#Mult_cl4!A1","Multimercado Classe 4")</f>
        <v>Multimercado Classe 4</v>
      </c>
    </row>
    <row r="448" spans="2:6" x14ac:dyDescent="0.25">
      <c r="B448" s="13" t="s">
        <v>1411</v>
      </c>
      <c r="C448" s="31">
        <v>11002807000180</v>
      </c>
      <c r="D448" s="13" t="s">
        <v>419</v>
      </c>
      <c r="E448" s="13" t="s">
        <v>10</v>
      </c>
      <c r="F448" s="22" t="str">
        <f>HYPERLINK("#Mult_cl4!A1","Multimercado Classe 4")</f>
        <v>Multimercado Classe 4</v>
      </c>
    </row>
    <row r="449" spans="2:6" x14ac:dyDescent="0.25">
      <c r="B449" s="13" t="s">
        <v>1411</v>
      </c>
      <c r="C449" s="31">
        <v>11002819000104</v>
      </c>
      <c r="D449" s="13" t="s">
        <v>453</v>
      </c>
      <c r="E449" s="13" t="s">
        <v>10</v>
      </c>
      <c r="F449" s="22" t="str">
        <f>HYPERLINK("#Mult_cl4!A1","Multimercado Classe 4")</f>
        <v>Multimercado Classe 4</v>
      </c>
    </row>
    <row r="450" spans="2:6" x14ac:dyDescent="0.25">
      <c r="B450" s="13" t="s">
        <v>1408</v>
      </c>
      <c r="C450" s="31">
        <v>11002838000130</v>
      </c>
      <c r="D450" s="13" t="s">
        <v>1069</v>
      </c>
      <c r="E450" s="13" t="s">
        <v>10</v>
      </c>
      <c r="F450" s="22" t="str">
        <f>HYPERLINK("#Balan30_cl1!A1","Balanceados &gt;30% Classe 1")</f>
        <v>Balanceados &gt;30% Classe 1</v>
      </c>
    </row>
    <row r="451" spans="2:6" x14ac:dyDescent="0.25">
      <c r="B451" s="13" t="s">
        <v>1407</v>
      </c>
      <c r="C451" s="31">
        <v>11016865000162</v>
      </c>
      <c r="D451" s="13" t="s">
        <v>1070</v>
      </c>
      <c r="E451" s="13" t="s">
        <v>10</v>
      </c>
      <c r="F451" s="22" t="str">
        <f>HYPERLINK("#RF_cl2!A1","Renda Fixa Classe 2")</f>
        <v>Renda Fixa Classe 2</v>
      </c>
    </row>
    <row r="452" spans="2:6" x14ac:dyDescent="0.25">
      <c r="B452" s="13" t="s">
        <v>1411</v>
      </c>
      <c r="C452" s="31">
        <v>11046520000151</v>
      </c>
      <c r="D452" s="13" t="s">
        <v>231</v>
      </c>
      <c r="E452" s="13" t="s">
        <v>2</v>
      </c>
      <c r="F452" s="22" t="str">
        <f>HYPERLINK("#Mult_cl4!A1","Multimercado Classe 4")</f>
        <v>Multimercado Classe 4</v>
      </c>
    </row>
    <row r="453" spans="2:6" x14ac:dyDescent="0.25">
      <c r="B453" s="13" t="s">
        <v>1407</v>
      </c>
      <c r="C453" s="31">
        <v>11051989000189</v>
      </c>
      <c r="D453" s="13" t="s">
        <v>1071</v>
      </c>
      <c r="E453" s="13" t="s">
        <v>7</v>
      </c>
      <c r="F453" s="22" t="str">
        <f>HYPERLINK("#RF_cl2!A1","Renda Fixa Classe 2")</f>
        <v>Renda Fixa Classe 2</v>
      </c>
    </row>
    <row r="454" spans="2:6" x14ac:dyDescent="0.25">
      <c r="B454" s="13" t="s">
        <v>1407</v>
      </c>
      <c r="C454" s="31">
        <v>11051999000114</v>
      </c>
      <c r="D454" s="13" t="s">
        <v>1072</v>
      </c>
      <c r="E454" s="13" t="s">
        <v>7</v>
      </c>
      <c r="F454" s="22" t="str">
        <f>HYPERLINK("#RF_cl2!A1","Renda Fixa Classe 2")</f>
        <v>Renda Fixa Classe 2</v>
      </c>
    </row>
    <row r="455" spans="2:6" x14ac:dyDescent="0.25">
      <c r="B455" s="13" t="s">
        <v>1407</v>
      </c>
      <c r="C455" s="31">
        <v>11060657000160</v>
      </c>
      <c r="D455" s="13" t="s">
        <v>1073</v>
      </c>
      <c r="E455" s="13" t="s">
        <v>29</v>
      </c>
      <c r="F455" s="22" t="str">
        <f>HYPERLINK("#RF_cl2!A1","Renda Fixa Classe 2")</f>
        <v>Renda Fixa Classe 2</v>
      </c>
    </row>
    <row r="456" spans="2:6" x14ac:dyDescent="0.25">
      <c r="B456" s="13" t="s">
        <v>1407</v>
      </c>
      <c r="C456" s="31">
        <v>11060682000144</v>
      </c>
      <c r="D456" s="13" t="s">
        <v>1074</v>
      </c>
      <c r="E456" s="13" t="s">
        <v>29</v>
      </c>
      <c r="F456" s="22" t="str">
        <f>HYPERLINK("#RF_cl2!A1","Renda Fixa Classe 2")</f>
        <v>Renda Fixa Classe 2</v>
      </c>
    </row>
    <row r="457" spans="2:6" x14ac:dyDescent="0.25">
      <c r="B457" s="13" t="s">
        <v>1410</v>
      </c>
      <c r="C457" s="31">
        <v>11060703000121</v>
      </c>
      <c r="D457" s="13" t="s">
        <v>1075</v>
      </c>
      <c r="E457" s="13" t="s">
        <v>29</v>
      </c>
      <c r="F457" s="22" t="str">
        <f>HYPERLINK("#Balan15_cl1!A1","Balanceados até 15% Classe 1")</f>
        <v>Balanceados até 15% Classe 1</v>
      </c>
    </row>
    <row r="458" spans="2:6" x14ac:dyDescent="0.25">
      <c r="B458" s="13" t="s">
        <v>1410</v>
      </c>
      <c r="C458" s="31">
        <v>11060725000191</v>
      </c>
      <c r="D458" s="13" t="s">
        <v>1076</v>
      </c>
      <c r="E458" s="13" t="s">
        <v>29</v>
      </c>
      <c r="F458" s="22" t="str">
        <f>HYPERLINK("#Balan15_cl1!A1","Balanceados até 15% Classe 1")</f>
        <v>Balanceados até 15% Classe 1</v>
      </c>
    </row>
    <row r="459" spans="2:6" x14ac:dyDescent="0.25">
      <c r="B459" s="13" t="s">
        <v>1410</v>
      </c>
      <c r="C459" s="31">
        <v>11060745000162</v>
      </c>
      <c r="D459" s="13" t="s">
        <v>1077</v>
      </c>
      <c r="E459" s="13" t="s">
        <v>29</v>
      </c>
      <c r="F459" s="22" t="str">
        <f>HYPERLINK("#Balan15_cl1!A1","Balanceados até 15% Classe 1")</f>
        <v>Balanceados até 15% Classe 1</v>
      </c>
    </row>
    <row r="460" spans="2:6" x14ac:dyDescent="0.25">
      <c r="B460" s="13" t="s">
        <v>1407</v>
      </c>
      <c r="C460" s="31">
        <v>11061385000113</v>
      </c>
      <c r="D460" s="13" t="s">
        <v>1078</v>
      </c>
      <c r="E460" s="13" t="s">
        <v>29</v>
      </c>
      <c r="F460" s="22" t="str">
        <f>HYPERLINK("#RF_cl2!A1","Renda Fixa Classe 2")</f>
        <v>Renda Fixa Classe 2</v>
      </c>
    </row>
    <row r="461" spans="2:6" x14ac:dyDescent="0.25">
      <c r="B461" s="13" t="s">
        <v>1411</v>
      </c>
      <c r="C461" s="31">
        <v>11098129000109</v>
      </c>
      <c r="D461" s="13" t="s">
        <v>235</v>
      </c>
      <c r="E461" s="13" t="s">
        <v>2</v>
      </c>
      <c r="F461" s="22" t="str">
        <f>HYPERLINK("#Mult_cl4!A1","Multimercado Classe 4")</f>
        <v>Multimercado Classe 4</v>
      </c>
    </row>
    <row r="462" spans="2:6" x14ac:dyDescent="0.25">
      <c r="B462" s="13" t="s">
        <v>1411</v>
      </c>
      <c r="C462" s="31">
        <v>11175990000115</v>
      </c>
      <c r="D462" s="13" t="s">
        <v>406</v>
      </c>
      <c r="E462" s="13" t="s">
        <v>2</v>
      </c>
      <c r="F462" s="22" t="str">
        <f>HYPERLINK("#Mult_cl2!A1","Multimercado Classe 2")</f>
        <v>Multimercado Classe 2</v>
      </c>
    </row>
    <row r="463" spans="2:6" x14ac:dyDescent="0.25">
      <c r="B463" s="13" t="s">
        <v>1407</v>
      </c>
      <c r="C463" s="31">
        <v>11184315000152</v>
      </c>
      <c r="D463" s="13" t="s">
        <v>1079</v>
      </c>
      <c r="E463" s="13" t="s">
        <v>8</v>
      </c>
      <c r="F463" s="22" t="str">
        <f>HYPERLINK("#RF_cl1!A1","Renda Fixa Classe 1")</f>
        <v>Renda Fixa Classe 1</v>
      </c>
    </row>
    <row r="464" spans="2:6" x14ac:dyDescent="0.25">
      <c r="B464" s="13" t="s">
        <v>1408</v>
      </c>
      <c r="C464" s="31">
        <v>11204522000121</v>
      </c>
      <c r="D464" s="13" t="s">
        <v>1080</v>
      </c>
      <c r="E464" s="13" t="s">
        <v>30</v>
      </c>
      <c r="F464" s="22" t="str">
        <f>HYPERLINK("#Balan30_cl1!A1","Balanceados &gt;30% Classe 1")</f>
        <v>Balanceados &gt;30% Classe 1</v>
      </c>
    </row>
    <row r="465" spans="2:6" x14ac:dyDescent="0.25">
      <c r="B465" s="13" t="s">
        <v>1408</v>
      </c>
      <c r="C465" s="31">
        <v>11204522000121</v>
      </c>
      <c r="D465" s="13" t="s">
        <v>1080</v>
      </c>
      <c r="E465" s="13" t="s">
        <v>10</v>
      </c>
      <c r="F465" s="22" t="str">
        <f>HYPERLINK("#Balan30_cl1!A1","Balanceados &gt;30% Classe 1")</f>
        <v>Balanceados &gt;30% Classe 1</v>
      </c>
    </row>
    <row r="466" spans="2:6" x14ac:dyDescent="0.25">
      <c r="B466" s="13" t="s">
        <v>1411</v>
      </c>
      <c r="C466" s="31">
        <v>11204580000155</v>
      </c>
      <c r="D466" s="13" t="s">
        <v>64</v>
      </c>
      <c r="E466" s="13" t="s">
        <v>30</v>
      </c>
      <c r="F466" s="22" t="str">
        <f>HYPERLINK("#Mult_cl4!A1","Multimercado Classe 4")</f>
        <v>Multimercado Classe 4</v>
      </c>
    </row>
    <row r="467" spans="2:6" x14ac:dyDescent="0.25">
      <c r="B467" s="13" t="s">
        <v>1411</v>
      </c>
      <c r="C467" s="31">
        <v>11204580000155</v>
      </c>
      <c r="D467" s="13" t="s">
        <v>64</v>
      </c>
      <c r="E467" s="13" t="s">
        <v>10</v>
      </c>
      <c r="F467" s="22" t="str">
        <f>HYPERLINK("#Mult_cl4!A1","Multimercado Classe 4")</f>
        <v>Multimercado Classe 4</v>
      </c>
    </row>
    <row r="468" spans="2:6" x14ac:dyDescent="0.25">
      <c r="B468" s="13" t="s">
        <v>1407</v>
      </c>
      <c r="C468" s="31">
        <v>11206280000105</v>
      </c>
      <c r="D468" s="13" t="s">
        <v>1081</v>
      </c>
      <c r="E468" s="13" t="s">
        <v>30</v>
      </c>
      <c r="F468" s="22" t="str">
        <f>HYPERLINK("#RF_cl2!A1","Renda Fixa Classe 2")</f>
        <v>Renda Fixa Classe 2</v>
      </c>
    </row>
    <row r="469" spans="2:6" x14ac:dyDescent="0.25">
      <c r="B469" s="13" t="s">
        <v>1407</v>
      </c>
      <c r="C469" s="31">
        <v>11206280000105</v>
      </c>
      <c r="D469" s="13" t="s">
        <v>1081</v>
      </c>
      <c r="E469" s="13" t="s">
        <v>10</v>
      </c>
      <c r="F469" s="22" t="str">
        <f>HYPERLINK("#RF_cl2!A1","Renda Fixa Classe 2")</f>
        <v>Renda Fixa Classe 2</v>
      </c>
    </row>
    <row r="470" spans="2:6" x14ac:dyDescent="0.25">
      <c r="B470" s="13" t="s">
        <v>1412</v>
      </c>
      <c r="C470" s="31">
        <v>11208723000105</v>
      </c>
      <c r="D470" s="13" t="s">
        <v>1082</v>
      </c>
      <c r="E470" s="13" t="s">
        <v>30</v>
      </c>
      <c r="F470" s="22" t="str">
        <f>HYPERLINK("#Data_cl3!A1","Data Alvo Classe 3")</f>
        <v>Data Alvo Classe 3</v>
      </c>
    </row>
    <row r="471" spans="2:6" x14ac:dyDescent="0.25">
      <c r="B471" s="13" t="s">
        <v>1412</v>
      </c>
      <c r="C471" s="31">
        <v>11208723000105</v>
      </c>
      <c r="D471" s="13" t="s">
        <v>1082</v>
      </c>
      <c r="E471" s="13" t="s">
        <v>10</v>
      </c>
      <c r="F471" s="22" t="str">
        <f>HYPERLINK("#Data_cl3!A1","Data Alvo Classe 3")</f>
        <v>Data Alvo Classe 3</v>
      </c>
    </row>
    <row r="472" spans="2:6" x14ac:dyDescent="0.25">
      <c r="B472" s="13" t="s">
        <v>1407</v>
      </c>
      <c r="C472" s="31">
        <v>11233054000113</v>
      </c>
      <c r="D472" s="13" t="s">
        <v>1083</v>
      </c>
      <c r="E472" s="13" t="s">
        <v>30</v>
      </c>
      <c r="F472" s="22" t="str">
        <f>HYPERLINK("#RF_cl1!A1","Renda Fixa Classe 1")</f>
        <v>Renda Fixa Classe 1</v>
      </c>
    </row>
    <row r="473" spans="2:6" x14ac:dyDescent="0.25">
      <c r="B473" s="13" t="s">
        <v>1407</v>
      </c>
      <c r="C473" s="31">
        <v>11233054000113</v>
      </c>
      <c r="D473" s="13" t="s">
        <v>1083</v>
      </c>
      <c r="E473" s="13" t="s">
        <v>10</v>
      </c>
      <c r="F473" s="22" t="str">
        <f>HYPERLINK("#RF_cl1!A1","Renda Fixa Classe 1")</f>
        <v>Renda Fixa Classe 1</v>
      </c>
    </row>
    <row r="474" spans="2:6" x14ac:dyDescent="0.25">
      <c r="B474" s="13" t="s">
        <v>1411</v>
      </c>
      <c r="C474" s="31">
        <v>11301118000176</v>
      </c>
      <c r="D474" s="13" t="s">
        <v>187</v>
      </c>
      <c r="E474" s="13" t="s">
        <v>2</v>
      </c>
      <c r="F474" s="22" t="str">
        <f>HYPERLINK("#Mult_cl3!A1","Multimercado Classe 3")</f>
        <v>Multimercado Classe 3</v>
      </c>
    </row>
    <row r="475" spans="2:6" x14ac:dyDescent="0.25">
      <c r="B475" s="13" t="s">
        <v>1411</v>
      </c>
      <c r="C475" s="31">
        <v>11314728000104</v>
      </c>
      <c r="D475" s="13" t="s">
        <v>45</v>
      </c>
      <c r="E475" s="13" t="s">
        <v>9</v>
      </c>
      <c r="F475" s="22" t="str">
        <f>HYPERLINK("#Mult_cl1!A1","Multimercado Classe 1")</f>
        <v>Multimercado Classe 1</v>
      </c>
    </row>
    <row r="476" spans="2:6" x14ac:dyDescent="0.25">
      <c r="B476" s="13" t="s">
        <v>1412</v>
      </c>
      <c r="C476" s="31">
        <v>11389128000105</v>
      </c>
      <c r="D476" s="13" t="s">
        <v>1084</v>
      </c>
      <c r="E476" s="13" t="s">
        <v>8</v>
      </c>
      <c r="F476" s="22" t="str">
        <f>HYPERLINK("#Data_cl3!A1","Data Alvo Classe 3")</f>
        <v>Data Alvo Classe 3</v>
      </c>
    </row>
    <row r="477" spans="2:6" x14ac:dyDescent="0.25">
      <c r="B477" s="13" t="s">
        <v>1412</v>
      </c>
      <c r="C477" s="31">
        <v>11389134000162</v>
      </c>
      <c r="D477" s="13" t="s">
        <v>1085</v>
      </c>
      <c r="E477" s="13" t="s">
        <v>8</v>
      </c>
      <c r="F477" s="22" t="str">
        <f>HYPERLINK("#Data_cl3!A1","Data Alvo Classe 3")</f>
        <v>Data Alvo Classe 3</v>
      </c>
    </row>
    <row r="478" spans="2:6" x14ac:dyDescent="0.25">
      <c r="B478" s="13" t="s">
        <v>1412</v>
      </c>
      <c r="C478" s="31">
        <v>11389136000151</v>
      </c>
      <c r="D478" s="13" t="s">
        <v>1086</v>
      </c>
      <c r="E478" s="13" t="s">
        <v>8</v>
      </c>
      <c r="F478" s="22" t="str">
        <f>HYPERLINK("#Data_cl2!A1","Data Alvo Classe 2")</f>
        <v>Data Alvo Classe 2</v>
      </c>
    </row>
    <row r="479" spans="2:6" x14ac:dyDescent="0.25">
      <c r="B479" s="13" t="s">
        <v>1407</v>
      </c>
      <c r="C479" s="31">
        <v>11389154000133</v>
      </c>
      <c r="D479" s="13" t="s">
        <v>1087</v>
      </c>
      <c r="E479" s="13" t="s">
        <v>8</v>
      </c>
      <c r="F479" s="22" t="str">
        <f>HYPERLINK("#RF_cl1!A1","Renda Fixa Classe 1")</f>
        <v>Renda Fixa Classe 1</v>
      </c>
    </row>
    <row r="480" spans="2:6" x14ac:dyDescent="0.25">
      <c r="B480" s="13" t="s">
        <v>1407</v>
      </c>
      <c r="C480" s="31">
        <v>11389157000177</v>
      </c>
      <c r="D480" s="13" t="s">
        <v>1088</v>
      </c>
      <c r="E480" s="13" t="s">
        <v>8</v>
      </c>
      <c r="F480" s="22" t="str">
        <f>HYPERLINK("#RF_cl1!A1","Renda Fixa Classe 1")</f>
        <v>Renda Fixa Classe 1</v>
      </c>
    </row>
    <row r="481" spans="2:6" x14ac:dyDescent="0.25">
      <c r="B481" s="13" t="s">
        <v>1407</v>
      </c>
      <c r="C481" s="31">
        <v>11389163000124</v>
      </c>
      <c r="D481" s="13" t="s">
        <v>1089</v>
      </c>
      <c r="E481" s="13" t="s">
        <v>8</v>
      </c>
      <c r="F481" s="22" t="str">
        <f>HYPERLINK("#RF_cl1!A1","Renda Fixa Classe 1")</f>
        <v>Renda Fixa Classe 1</v>
      </c>
    </row>
    <row r="482" spans="2:6" x14ac:dyDescent="0.25">
      <c r="B482" s="13" t="s">
        <v>1411</v>
      </c>
      <c r="C482" s="31">
        <v>11389203000138</v>
      </c>
      <c r="D482" s="13" t="s">
        <v>109</v>
      </c>
      <c r="E482" s="13" t="s">
        <v>8</v>
      </c>
      <c r="F482" s="22" t="str">
        <f>HYPERLINK("#Mult_cl3!A1","Multimercado Classe 3")</f>
        <v>Multimercado Classe 3</v>
      </c>
    </row>
    <row r="483" spans="2:6" x14ac:dyDescent="0.25">
      <c r="B483" s="13" t="s">
        <v>1411</v>
      </c>
      <c r="C483" s="31">
        <v>11389209000105</v>
      </c>
      <c r="D483" s="13" t="s">
        <v>208</v>
      </c>
      <c r="E483" s="13" t="s">
        <v>8</v>
      </c>
      <c r="F483" s="22" t="str">
        <f>HYPERLINK("#Mult_cl3!A1","Multimercado Classe 3")</f>
        <v>Multimercado Classe 3</v>
      </c>
    </row>
    <row r="484" spans="2:6" x14ac:dyDescent="0.25">
      <c r="B484" s="13" t="s">
        <v>1411</v>
      </c>
      <c r="C484" s="31">
        <v>11389661000177</v>
      </c>
      <c r="D484" s="13" t="s">
        <v>110</v>
      </c>
      <c r="E484" s="13" t="s">
        <v>8</v>
      </c>
      <c r="F484" s="22" t="str">
        <f>HYPERLINK("#Mult_cl3!A1","Multimercado Classe 3")</f>
        <v>Multimercado Classe 3</v>
      </c>
    </row>
    <row r="485" spans="2:6" x14ac:dyDescent="0.25">
      <c r="B485" s="13" t="s">
        <v>1411</v>
      </c>
      <c r="C485" s="31">
        <v>11393553000178</v>
      </c>
      <c r="D485" s="13" t="s">
        <v>319</v>
      </c>
      <c r="E485" s="13" t="s">
        <v>3</v>
      </c>
      <c r="F485" s="22" t="str">
        <f>HYPERLINK("#Mult_cl4!A1","Multimercado Classe 4")</f>
        <v>Multimercado Classe 4</v>
      </c>
    </row>
    <row r="486" spans="2:6" x14ac:dyDescent="0.25">
      <c r="B486" s="13" t="s">
        <v>1411</v>
      </c>
      <c r="C486" s="31">
        <v>11403871000172</v>
      </c>
      <c r="D486" s="13" t="s">
        <v>605</v>
      </c>
      <c r="E486" s="13" t="s">
        <v>2</v>
      </c>
      <c r="F486" s="22" t="str">
        <f>HYPERLINK("#Mult_cl2!A1","Multimercado Classe 2")</f>
        <v>Multimercado Classe 2</v>
      </c>
    </row>
    <row r="487" spans="2:6" x14ac:dyDescent="0.25">
      <c r="B487" s="13" t="s">
        <v>1407</v>
      </c>
      <c r="C487" s="31">
        <v>11464283000149</v>
      </c>
      <c r="D487" s="13" t="s">
        <v>1090</v>
      </c>
      <c r="E487" s="13" t="s">
        <v>12</v>
      </c>
      <c r="F487" s="22" t="str">
        <f>HYPERLINK("#RF_cl2!A1","Renda Fixa Classe 2")</f>
        <v>Renda Fixa Classe 2</v>
      </c>
    </row>
    <row r="488" spans="2:6" x14ac:dyDescent="0.25">
      <c r="B488" s="13" t="s">
        <v>1407</v>
      </c>
      <c r="C488" s="31">
        <v>11471769000104</v>
      </c>
      <c r="D488" s="13" t="s">
        <v>1091</v>
      </c>
      <c r="E488" s="13" t="s">
        <v>10</v>
      </c>
      <c r="F488" s="22" t="str">
        <f>HYPERLINK("#RF_cl2!A1","Renda Fixa Classe 2")</f>
        <v>Renda Fixa Classe 2</v>
      </c>
    </row>
    <row r="489" spans="2:6" x14ac:dyDescent="0.25">
      <c r="B489" s="13" t="s">
        <v>1411</v>
      </c>
      <c r="C489" s="31">
        <v>11490583000100</v>
      </c>
      <c r="D489" s="13" t="s">
        <v>618</v>
      </c>
      <c r="E489" s="13" t="s">
        <v>2</v>
      </c>
      <c r="F489" s="22" t="str">
        <f>HYPERLINK("#Mult_cl3!A1","Multimercado Classe 3")</f>
        <v>Multimercado Classe 3</v>
      </c>
    </row>
    <row r="490" spans="2:6" x14ac:dyDescent="0.25">
      <c r="B490" s="13" t="s">
        <v>1411</v>
      </c>
      <c r="C490" s="31">
        <v>11492312000186</v>
      </c>
      <c r="D490" s="13" t="s">
        <v>61</v>
      </c>
      <c r="E490" s="13" t="s">
        <v>10</v>
      </c>
      <c r="F490" s="22" t="str">
        <f>HYPERLINK("#Mult_cl4!A1","Multimercado Classe 4")</f>
        <v>Multimercado Classe 4</v>
      </c>
    </row>
    <row r="491" spans="2:6" x14ac:dyDescent="0.25">
      <c r="B491" s="13" t="s">
        <v>1409</v>
      </c>
      <c r="C491" s="31">
        <v>11492361000119</v>
      </c>
      <c r="D491" s="13" t="s">
        <v>1092</v>
      </c>
      <c r="E491" s="13" t="s">
        <v>10</v>
      </c>
      <c r="F491" s="22" t="str">
        <f>HYPERLINK("#Balan1530_cl2!A1","Balanceados de 15% a 30% Classe 2")</f>
        <v>Balanceados de 15% a 30% Classe 2</v>
      </c>
    </row>
    <row r="492" spans="2:6" x14ac:dyDescent="0.25">
      <c r="B492" s="13" t="s">
        <v>1411</v>
      </c>
      <c r="C492" s="31">
        <v>11504901000137</v>
      </c>
      <c r="D492" s="13" t="s">
        <v>487</v>
      </c>
      <c r="E492" s="13" t="s">
        <v>10</v>
      </c>
      <c r="F492" s="22" t="str">
        <f>HYPERLINK("#Mult_cl4!A1","Multimercado Classe 4")</f>
        <v>Multimercado Classe 4</v>
      </c>
    </row>
    <row r="493" spans="2:6" x14ac:dyDescent="0.25">
      <c r="B493" s="13" t="s">
        <v>1411</v>
      </c>
      <c r="C493" s="31">
        <v>11504905000115</v>
      </c>
      <c r="D493" s="13" t="s">
        <v>463</v>
      </c>
      <c r="E493" s="13" t="s">
        <v>10</v>
      </c>
      <c r="F493" s="22" t="str">
        <f>HYPERLINK("#Mult_cl4!A1","Multimercado Classe 4")</f>
        <v>Multimercado Classe 4</v>
      </c>
    </row>
    <row r="494" spans="2:6" x14ac:dyDescent="0.25">
      <c r="B494" s="13" t="s">
        <v>1408</v>
      </c>
      <c r="C494" s="31">
        <v>11504922000152</v>
      </c>
      <c r="D494" s="13" t="s">
        <v>1093</v>
      </c>
      <c r="E494" s="13" t="s">
        <v>10</v>
      </c>
      <c r="F494" s="22" t="str">
        <f>HYPERLINK("#Balan30_cl1!A1","Balanceados &gt;30% Classe 1")</f>
        <v>Balanceados &gt;30% Classe 1</v>
      </c>
    </row>
    <row r="495" spans="2:6" x14ac:dyDescent="0.25">
      <c r="B495" s="13" t="s">
        <v>1407</v>
      </c>
      <c r="C495" s="31">
        <v>11504930000107</v>
      </c>
      <c r="D495" s="13" t="s">
        <v>1094</v>
      </c>
      <c r="E495" s="13" t="s">
        <v>10</v>
      </c>
      <c r="F495" s="22" t="str">
        <f>HYPERLINK("#RF_cl2!A1","Renda Fixa Classe 2")</f>
        <v>Renda Fixa Classe 2</v>
      </c>
    </row>
    <row r="496" spans="2:6" x14ac:dyDescent="0.25">
      <c r="B496" s="13" t="s">
        <v>1411</v>
      </c>
      <c r="C496" s="31">
        <v>11504960000105</v>
      </c>
      <c r="D496" s="13" t="s">
        <v>62</v>
      </c>
      <c r="E496" s="13" t="s">
        <v>10</v>
      </c>
      <c r="F496" s="22" t="str">
        <f>HYPERLINK("#Mult_cl4!A1","Multimercado Classe 4")</f>
        <v>Multimercado Classe 4</v>
      </c>
    </row>
    <row r="497" spans="2:6" x14ac:dyDescent="0.25">
      <c r="B497" s="13" t="s">
        <v>1407</v>
      </c>
      <c r="C497" s="31">
        <v>11519977000136</v>
      </c>
      <c r="D497" s="13" t="s">
        <v>1095</v>
      </c>
      <c r="E497" s="13" t="s">
        <v>30</v>
      </c>
      <c r="F497" s="22" t="str">
        <f>HYPERLINK("#RF_cl2!A1","Renda Fixa Classe 2")</f>
        <v>Renda Fixa Classe 2</v>
      </c>
    </row>
    <row r="498" spans="2:6" x14ac:dyDescent="0.25">
      <c r="B498" s="13" t="s">
        <v>1407</v>
      </c>
      <c r="C498" s="31">
        <v>11519977000136</v>
      </c>
      <c r="D498" s="13" t="s">
        <v>1095</v>
      </c>
      <c r="E498" s="13" t="s">
        <v>10</v>
      </c>
      <c r="F498" s="22" t="str">
        <f>HYPERLINK("#RF_cl2!A1","Renda Fixa Classe 2")</f>
        <v>Renda Fixa Classe 2</v>
      </c>
    </row>
    <row r="499" spans="2:6" x14ac:dyDescent="0.25">
      <c r="B499" s="13" t="s">
        <v>1407</v>
      </c>
      <c r="C499" s="31">
        <v>11530140000198</v>
      </c>
      <c r="D499" s="13" t="s">
        <v>1096</v>
      </c>
      <c r="E499" s="13" t="s">
        <v>2</v>
      </c>
      <c r="F499" s="22" t="str">
        <f>HYPERLINK("#RF_cl4!A1","Renda Fixa Classe 4")</f>
        <v>Renda Fixa Classe 4</v>
      </c>
    </row>
    <row r="500" spans="2:6" x14ac:dyDescent="0.25">
      <c r="B500" s="13" t="s">
        <v>1412</v>
      </c>
      <c r="C500" s="31">
        <v>11533458000122</v>
      </c>
      <c r="D500" s="13" t="s">
        <v>1097</v>
      </c>
      <c r="E500" s="13" t="s">
        <v>30</v>
      </c>
      <c r="F500" s="22" t="str">
        <f>HYPERLINK("#Data_cl3!A1","Data Alvo Classe 3")</f>
        <v>Data Alvo Classe 3</v>
      </c>
    </row>
    <row r="501" spans="2:6" x14ac:dyDescent="0.25">
      <c r="B501" s="13" t="s">
        <v>1412</v>
      </c>
      <c r="C501" s="31">
        <v>11533458000122</v>
      </c>
      <c r="D501" s="13" t="s">
        <v>1097</v>
      </c>
      <c r="E501" s="13" t="s">
        <v>10</v>
      </c>
      <c r="F501" s="22" t="str">
        <f>HYPERLINK("#Data_cl3!A1","Data Alvo Classe 3")</f>
        <v>Data Alvo Classe 3</v>
      </c>
    </row>
    <row r="502" spans="2:6" x14ac:dyDescent="0.25">
      <c r="B502" s="13" t="s">
        <v>1407</v>
      </c>
      <c r="C502" s="31">
        <v>11550075000162</v>
      </c>
      <c r="D502" s="13" t="s">
        <v>1098</v>
      </c>
      <c r="E502" s="13" t="s">
        <v>30</v>
      </c>
      <c r="F502" s="22" t="str">
        <f>HYPERLINK("#RF_cl2!A1","Renda Fixa Classe 2")</f>
        <v>Renda Fixa Classe 2</v>
      </c>
    </row>
    <row r="503" spans="2:6" x14ac:dyDescent="0.25">
      <c r="B503" s="13" t="s">
        <v>1407</v>
      </c>
      <c r="C503" s="31">
        <v>11550075000162</v>
      </c>
      <c r="D503" s="13" t="s">
        <v>1098</v>
      </c>
      <c r="E503" s="13" t="s">
        <v>10</v>
      </c>
      <c r="F503" s="22" t="str">
        <f>HYPERLINK("#RF_cl2!A1","Renda Fixa Classe 2")</f>
        <v>Renda Fixa Classe 2</v>
      </c>
    </row>
    <row r="504" spans="2:6" x14ac:dyDescent="0.25">
      <c r="B504" s="13" t="s">
        <v>1408</v>
      </c>
      <c r="C504" s="31">
        <v>11584191000100</v>
      </c>
      <c r="D504" s="13" t="s">
        <v>1099</v>
      </c>
      <c r="E504" s="13" t="s">
        <v>12</v>
      </c>
      <c r="F504" s="22" t="str">
        <f>HYPERLINK("#Balan30_cl1!A1","Balanceados &gt;30% Classe 1")</f>
        <v>Balanceados &gt;30% Classe 1</v>
      </c>
    </row>
    <row r="505" spans="2:6" x14ac:dyDescent="0.25">
      <c r="B505" s="13" t="s">
        <v>1411</v>
      </c>
      <c r="C505" s="31">
        <v>11702058000101</v>
      </c>
      <c r="D505" s="13" t="s">
        <v>386</v>
      </c>
      <c r="E505" s="13" t="s">
        <v>2</v>
      </c>
      <c r="F505" s="22" t="str">
        <f>HYPERLINK("#Mult_cl3!A1","Multimercado Classe 3")</f>
        <v>Multimercado Classe 3</v>
      </c>
    </row>
    <row r="506" spans="2:6" x14ac:dyDescent="0.25">
      <c r="B506" s="13" t="s">
        <v>1407</v>
      </c>
      <c r="C506" s="31">
        <v>11756904000168</v>
      </c>
      <c r="D506" s="13" t="s">
        <v>1100</v>
      </c>
      <c r="E506" s="13" t="s">
        <v>30</v>
      </c>
      <c r="F506" s="22" t="str">
        <f>HYPERLINK("#RF_cl1!A1","Renda Fixa Classe 1")</f>
        <v>Renda Fixa Classe 1</v>
      </c>
    </row>
    <row r="507" spans="2:6" x14ac:dyDescent="0.25">
      <c r="B507" s="13" t="s">
        <v>1407</v>
      </c>
      <c r="C507" s="31">
        <v>11756904000168</v>
      </c>
      <c r="D507" s="13" t="s">
        <v>1100</v>
      </c>
      <c r="E507" s="13" t="s">
        <v>10</v>
      </c>
      <c r="F507" s="22" t="str">
        <f>HYPERLINK("#RF_cl1!A1","Renda Fixa Classe 1")</f>
        <v>Renda Fixa Classe 1</v>
      </c>
    </row>
    <row r="508" spans="2:6" x14ac:dyDescent="0.25">
      <c r="B508" s="13" t="s">
        <v>1407</v>
      </c>
      <c r="C508" s="31">
        <v>11784334000110</v>
      </c>
      <c r="D508" s="13" t="s">
        <v>1101</v>
      </c>
      <c r="E508" s="13" t="s">
        <v>11</v>
      </c>
      <c r="F508" s="22" t="str">
        <f>HYPERLINK("#RF_cl2!A1","Renda Fixa Classe 2")</f>
        <v>Renda Fixa Classe 2</v>
      </c>
    </row>
    <row r="509" spans="2:6" x14ac:dyDescent="0.25">
      <c r="B509" s="13" t="s">
        <v>1407</v>
      </c>
      <c r="C509" s="31">
        <v>11784346000144</v>
      </c>
      <c r="D509" s="13" t="s">
        <v>1102</v>
      </c>
      <c r="E509" s="13" t="s">
        <v>11</v>
      </c>
      <c r="F509" s="22" t="str">
        <f>HYPERLINK("#RF_cl2!A1","Renda Fixa Classe 2")</f>
        <v>Renda Fixa Classe 2</v>
      </c>
    </row>
    <row r="510" spans="2:6" x14ac:dyDescent="0.25">
      <c r="B510" s="13" t="s">
        <v>1411</v>
      </c>
      <c r="C510" s="31">
        <v>11827552000194</v>
      </c>
      <c r="D510" s="13" t="s">
        <v>498</v>
      </c>
      <c r="E510" s="13" t="s">
        <v>2</v>
      </c>
      <c r="F510" s="22" t="str">
        <f>HYPERLINK("#Mult_cl4!A1","Multimercado Classe 4")</f>
        <v>Multimercado Classe 4</v>
      </c>
    </row>
    <row r="511" spans="2:6" x14ac:dyDescent="0.25">
      <c r="B511" s="13" t="s">
        <v>1411</v>
      </c>
      <c r="C511" s="31">
        <v>11859151000116</v>
      </c>
      <c r="D511" s="13" t="s">
        <v>477</v>
      </c>
      <c r="E511" s="13" t="s">
        <v>8</v>
      </c>
      <c r="F511" s="22" t="str">
        <f>HYPERLINK("#Mult_cl4!A1","Multimercado Classe 4")</f>
        <v>Multimercado Classe 4</v>
      </c>
    </row>
    <row r="512" spans="2:6" x14ac:dyDescent="0.25">
      <c r="B512" s="13" t="s">
        <v>1411</v>
      </c>
      <c r="C512" s="31">
        <v>11859277000190</v>
      </c>
      <c r="D512" s="13" t="s">
        <v>145</v>
      </c>
      <c r="E512" s="13" t="s">
        <v>8</v>
      </c>
      <c r="F512" s="22" t="str">
        <f>HYPERLINK("#Mult_cl4!A1","Multimercado Classe 4")</f>
        <v>Multimercado Classe 4</v>
      </c>
    </row>
    <row r="513" spans="2:6" x14ac:dyDescent="0.25">
      <c r="B513" s="13" t="s">
        <v>1411</v>
      </c>
      <c r="C513" s="31">
        <v>11863133000108</v>
      </c>
      <c r="D513" s="13" t="s">
        <v>126</v>
      </c>
      <c r="E513" s="13" t="s">
        <v>8</v>
      </c>
      <c r="F513" s="22" t="str">
        <f>HYPERLINK("#Mult_cl3!A1","Multimercado Classe 3")</f>
        <v>Multimercado Classe 3</v>
      </c>
    </row>
    <row r="514" spans="2:6" x14ac:dyDescent="0.25">
      <c r="B514" s="13" t="s">
        <v>1411</v>
      </c>
      <c r="C514" s="31">
        <v>11863144000198</v>
      </c>
      <c r="D514" s="13" t="s">
        <v>174</v>
      </c>
      <c r="E514" s="13" t="s">
        <v>8</v>
      </c>
      <c r="F514" s="22" t="str">
        <f>HYPERLINK("#Mult_cl3!A1","Multimercado Classe 3")</f>
        <v>Multimercado Classe 3</v>
      </c>
    </row>
    <row r="515" spans="2:6" x14ac:dyDescent="0.25">
      <c r="B515" s="13" t="s">
        <v>1411</v>
      </c>
      <c r="C515" s="31">
        <v>11863181000104</v>
      </c>
      <c r="D515" s="13" t="s">
        <v>107</v>
      </c>
      <c r="E515" s="13" t="s">
        <v>8</v>
      </c>
      <c r="F515" s="22" t="str">
        <f>HYPERLINK("#Mult_cl3!A1","Multimercado Classe 3")</f>
        <v>Multimercado Classe 3</v>
      </c>
    </row>
    <row r="516" spans="2:6" x14ac:dyDescent="0.25">
      <c r="B516" s="13" t="s">
        <v>1411</v>
      </c>
      <c r="C516" s="31">
        <v>11863217000141</v>
      </c>
      <c r="D516" s="13" t="s">
        <v>116</v>
      </c>
      <c r="E516" s="13" t="s">
        <v>8</v>
      </c>
      <c r="F516" s="22" t="str">
        <f>HYPERLINK("#Mult_cl3!A1","Multimercado Classe 3")</f>
        <v>Multimercado Classe 3</v>
      </c>
    </row>
    <row r="517" spans="2:6" x14ac:dyDescent="0.25">
      <c r="B517" s="13" t="s">
        <v>1411</v>
      </c>
      <c r="C517" s="31">
        <v>11863227000187</v>
      </c>
      <c r="D517" s="13" t="s">
        <v>600</v>
      </c>
      <c r="E517" s="13" t="s">
        <v>8</v>
      </c>
      <c r="F517" s="22" t="str">
        <f>HYPERLINK("#Mult_cl3!A1","Multimercado Classe 3")</f>
        <v>Multimercado Classe 3</v>
      </c>
    </row>
    <row r="518" spans="2:6" x14ac:dyDescent="0.25">
      <c r="B518" s="13" t="s">
        <v>1411</v>
      </c>
      <c r="C518" s="31">
        <v>11863291000168</v>
      </c>
      <c r="D518" s="13" t="s">
        <v>549</v>
      </c>
      <c r="E518" s="13" t="s">
        <v>8</v>
      </c>
      <c r="F518" s="22" t="str">
        <f>HYPERLINK("#Mult_cl2!A1","Multimercado Classe 2")</f>
        <v>Multimercado Classe 2</v>
      </c>
    </row>
    <row r="519" spans="2:6" x14ac:dyDescent="0.25">
      <c r="B519" s="13" t="s">
        <v>1411</v>
      </c>
      <c r="C519" s="31">
        <v>11920373000105</v>
      </c>
      <c r="D519" s="13" t="s">
        <v>610</v>
      </c>
      <c r="E519" s="13" t="s">
        <v>2</v>
      </c>
      <c r="F519" s="22" t="str">
        <f>HYPERLINK("#Mult_cl2!A1","Multimercado Classe 2")</f>
        <v>Multimercado Classe 2</v>
      </c>
    </row>
    <row r="520" spans="2:6" x14ac:dyDescent="0.25">
      <c r="B520" s="13" t="s">
        <v>1407</v>
      </c>
      <c r="C520" s="31">
        <v>11959650000185</v>
      </c>
      <c r="D520" s="13" t="s">
        <v>1103</v>
      </c>
      <c r="E520" s="13" t="s">
        <v>8</v>
      </c>
      <c r="F520" s="22" t="str">
        <f>HYPERLINK("#RF_cl2!A1","Renda Fixa Classe 2")</f>
        <v>Renda Fixa Classe 2</v>
      </c>
    </row>
    <row r="521" spans="2:6" x14ac:dyDescent="0.25">
      <c r="B521" s="13" t="s">
        <v>1411</v>
      </c>
      <c r="C521" s="31">
        <v>11960947000160</v>
      </c>
      <c r="D521" s="13" t="s">
        <v>579</v>
      </c>
      <c r="E521" s="13" t="s">
        <v>8</v>
      </c>
      <c r="F521" s="22" t="str">
        <f>HYPERLINK("#Mult_cl3!A1","Multimercado Classe 3")</f>
        <v>Multimercado Classe 3</v>
      </c>
    </row>
    <row r="522" spans="2:6" x14ac:dyDescent="0.25">
      <c r="B522" s="13" t="s">
        <v>1411</v>
      </c>
      <c r="C522" s="31">
        <v>11961048000182</v>
      </c>
      <c r="D522" s="13" t="s">
        <v>162</v>
      </c>
      <c r="E522" s="13" t="s">
        <v>8</v>
      </c>
      <c r="F522" s="22" t="str">
        <f>HYPERLINK("#Mult_cl3!A1","Multimercado Classe 3")</f>
        <v>Multimercado Classe 3</v>
      </c>
    </row>
    <row r="523" spans="2:6" x14ac:dyDescent="0.25">
      <c r="B523" s="13" t="s">
        <v>1411</v>
      </c>
      <c r="C523" s="31">
        <v>11961056000129</v>
      </c>
      <c r="D523" s="13" t="s">
        <v>68</v>
      </c>
      <c r="E523" s="13" t="s">
        <v>8</v>
      </c>
      <c r="F523" s="22" t="str">
        <f>HYPERLINK("#Mult_cl4!A1","Multimercado Classe 4")</f>
        <v>Multimercado Classe 4</v>
      </c>
    </row>
    <row r="524" spans="2:6" x14ac:dyDescent="0.25">
      <c r="B524" s="13" t="s">
        <v>1411</v>
      </c>
      <c r="C524" s="31">
        <v>11978808000164</v>
      </c>
      <c r="D524" s="13" t="s">
        <v>72</v>
      </c>
      <c r="E524" s="13" t="s">
        <v>8</v>
      </c>
      <c r="F524" s="22" t="str">
        <f>HYPERLINK("#Mult_cl4!A1","Multimercado Classe 4")</f>
        <v>Multimercado Classe 4</v>
      </c>
    </row>
    <row r="525" spans="2:6" x14ac:dyDescent="0.25">
      <c r="B525" s="13" t="s">
        <v>1411</v>
      </c>
      <c r="C525" s="31">
        <v>12004076000174</v>
      </c>
      <c r="D525" s="13" t="s">
        <v>214</v>
      </c>
      <c r="E525" s="13" t="s">
        <v>2</v>
      </c>
      <c r="F525" s="22" t="str">
        <f>HYPERLINK("#Mult_cl4!A1","Multimercado Classe 4")</f>
        <v>Multimercado Classe 4</v>
      </c>
    </row>
    <row r="526" spans="2:6" x14ac:dyDescent="0.25">
      <c r="B526" s="13" t="s">
        <v>1407</v>
      </c>
      <c r="C526" s="31">
        <v>12030179000109</v>
      </c>
      <c r="D526" s="13" t="s">
        <v>1104</v>
      </c>
      <c r="E526" s="13" t="s">
        <v>5</v>
      </c>
      <c r="F526" s="22" t="str">
        <f>HYPERLINK("#RF_cl2!A1","Renda Fixa Classe 2")</f>
        <v>Renda Fixa Classe 2</v>
      </c>
    </row>
    <row r="527" spans="2:6" x14ac:dyDescent="0.25">
      <c r="B527" s="13" t="s">
        <v>1411</v>
      </c>
      <c r="C527" s="31">
        <v>12053727000116</v>
      </c>
      <c r="D527" s="13" t="s">
        <v>43</v>
      </c>
      <c r="E527" s="13" t="s">
        <v>2</v>
      </c>
      <c r="F527" s="22" t="str">
        <f>HYPERLINK("#Mult_cl2!A1","Multimercado Classe 2")</f>
        <v>Multimercado Classe 2</v>
      </c>
    </row>
    <row r="528" spans="2:6" x14ac:dyDescent="0.25">
      <c r="B528" s="13" t="s">
        <v>1407</v>
      </c>
      <c r="C528" s="31">
        <v>12092849000111</v>
      </c>
      <c r="D528" s="13" t="s">
        <v>1105</v>
      </c>
      <c r="E528" s="13" t="s">
        <v>30</v>
      </c>
      <c r="F528" s="22" t="str">
        <f>HYPERLINK("#RF_cl3!A1","Renda Fixa Classe 3")</f>
        <v>Renda Fixa Classe 3</v>
      </c>
    </row>
    <row r="529" spans="2:6" x14ac:dyDescent="0.25">
      <c r="B529" s="13" t="s">
        <v>1407</v>
      </c>
      <c r="C529" s="31">
        <v>12092849000111</v>
      </c>
      <c r="D529" s="13" t="s">
        <v>1105</v>
      </c>
      <c r="E529" s="13" t="s">
        <v>10</v>
      </c>
      <c r="F529" s="22" t="str">
        <f>HYPERLINK("#RF_cl3!A1","Renda Fixa Classe 3")</f>
        <v>Renda Fixa Classe 3</v>
      </c>
    </row>
    <row r="530" spans="2:6" x14ac:dyDescent="0.25">
      <c r="B530" s="13" t="s">
        <v>1407</v>
      </c>
      <c r="C530" s="31">
        <v>12092898000154</v>
      </c>
      <c r="D530" s="13" t="s">
        <v>1106</v>
      </c>
      <c r="E530" s="13" t="s">
        <v>30</v>
      </c>
      <c r="F530" s="22" t="str">
        <f>HYPERLINK("#RF_cl2!A1","Renda Fixa Classe 2")</f>
        <v>Renda Fixa Classe 2</v>
      </c>
    </row>
    <row r="531" spans="2:6" x14ac:dyDescent="0.25">
      <c r="B531" s="13" t="s">
        <v>1407</v>
      </c>
      <c r="C531" s="31">
        <v>12092898000154</v>
      </c>
      <c r="D531" s="13" t="s">
        <v>1106</v>
      </c>
      <c r="E531" s="13" t="s">
        <v>10</v>
      </c>
      <c r="F531" s="22" t="str">
        <f>HYPERLINK("#RF_cl2!A1","Renda Fixa Classe 2")</f>
        <v>Renda Fixa Classe 2</v>
      </c>
    </row>
    <row r="532" spans="2:6" x14ac:dyDescent="0.25">
      <c r="B532" s="13" t="s">
        <v>1407</v>
      </c>
      <c r="C532" s="31">
        <v>12107422000140</v>
      </c>
      <c r="D532" s="13" t="s">
        <v>1107</v>
      </c>
      <c r="E532" s="13" t="s">
        <v>32</v>
      </c>
      <c r="F532" s="22" t="str">
        <f>HYPERLINK("#RF_cl2!A1","Renda Fixa Classe 2")</f>
        <v>Renda Fixa Classe 2</v>
      </c>
    </row>
    <row r="533" spans="2:6" x14ac:dyDescent="0.25">
      <c r="B533" s="13" t="s">
        <v>1408</v>
      </c>
      <c r="C533" s="31">
        <v>12119893000178</v>
      </c>
      <c r="D533" s="13" t="s">
        <v>1108</v>
      </c>
      <c r="E533" s="13" t="s">
        <v>30</v>
      </c>
      <c r="F533" s="22" t="str">
        <f>HYPERLINK("#Balan30_cl1!A1","Balanceados &gt;30% Classe 1")</f>
        <v>Balanceados &gt;30% Classe 1</v>
      </c>
    </row>
    <row r="534" spans="2:6" x14ac:dyDescent="0.25">
      <c r="B534" s="13" t="s">
        <v>1408</v>
      </c>
      <c r="C534" s="31">
        <v>12119893000178</v>
      </c>
      <c r="D534" s="13" t="s">
        <v>1108</v>
      </c>
      <c r="E534" s="13" t="s">
        <v>10</v>
      </c>
      <c r="F534" s="22" t="str">
        <f>HYPERLINK("#Balan30_cl1!A1","Balanceados &gt;30% Classe 1")</f>
        <v>Balanceados &gt;30% Classe 1</v>
      </c>
    </row>
    <row r="535" spans="2:6" x14ac:dyDescent="0.25">
      <c r="B535" s="13" t="s">
        <v>1410</v>
      </c>
      <c r="C535" s="31">
        <v>12412740000114</v>
      </c>
      <c r="D535" s="13" t="s">
        <v>1109</v>
      </c>
      <c r="E535" s="13" t="s">
        <v>10</v>
      </c>
      <c r="F535" s="22" t="str">
        <f>HYPERLINK("#Balan15_cl1!A1","Balanceados até 15% Classe 1")</f>
        <v>Balanceados até 15% Classe 1</v>
      </c>
    </row>
    <row r="536" spans="2:6" x14ac:dyDescent="0.25">
      <c r="B536" s="13" t="s">
        <v>1410</v>
      </c>
      <c r="C536" s="31">
        <v>12412757000171</v>
      </c>
      <c r="D536" s="13" t="s">
        <v>1110</v>
      </c>
      <c r="E536" s="13" t="s">
        <v>10</v>
      </c>
      <c r="F536" s="22" t="str">
        <f>HYPERLINK("#Balan15_cl1!A1","Balanceados até 15% Classe 1")</f>
        <v>Balanceados até 15% Classe 1</v>
      </c>
    </row>
    <row r="537" spans="2:6" x14ac:dyDescent="0.25">
      <c r="B537" s="13" t="s">
        <v>1409</v>
      </c>
      <c r="C537" s="31">
        <v>12412803000132</v>
      </c>
      <c r="D537" s="13" t="s">
        <v>1111</v>
      </c>
      <c r="E537" s="13" t="s">
        <v>10</v>
      </c>
      <c r="F537" s="22" t="str">
        <f>HYPERLINK("#Balan1530_cl2!A1","Balanceados de 15% a 30% Classe 2")</f>
        <v>Balanceados de 15% a 30% Classe 2</v>
      </c>
    </row>
    <row r="538" spans="2:6" x14ac:dyDescent="0.25">
      <c r="B538" s="13" t="s">
        <v>1407</v>
      </c>
      <c r="C538" s="31">
        <v>12420078000144</v>
      </c>
      <c r="D538" s="13" t="s">
        <v>1112</v>
      </c>
      <c r="E538" s="13" t="s">
        <v>10</v>
      </c>
      <c r="F538" s="22" t="str">
        <f>HYPERLINK("#RF_cl2!A1","Renda Fixa Classe 2")</f>
        <v>Renda Fixa Classe 2</v>
      </c>
    </row>
    <row r="539" spans="2:6" x14ac:dyDescent="0.25">
      <c r="B539" s="13" t="s">
        <v>1408</v>
      </c>
      <c r="C539" s="31">
        <v>12420095000181</v>
      </c>
      <c r="D539" s="13" t="s">
        <v>1113</v>
      </c>
      <c r="E539" s="13" t="s">
        <v>10</v>
      </c>
      <c r="F539" s="22" t="str">
        <f>HYPERLINK("#Balan30_cl1!A1","Balanceados &gt;30% Classe 1")</f>
        <v>Balanceados &gt;30% Classe 1</v>
      </c>
    </row>
    <row r="540" spans="2:6" x14ac:dyDescent="0.25">
      <c r="B540" s="13" t="s">
        <v>1408</v>
      </c>
      <c r="C540" s="31">
        <v>12420129000138</v>
      </c>
      <c r="D540" s="13" t="s">
        <v>1114</v>
      </c>
      <c r="E540" s="13" t="s">
        <v>10</v>
      </c>
      <c r="F540" s="22" t="str">
        <f>HYPERLINK("#Balan30_cl1!A1","Balanceados &gt;30% Classe 1")</f>
        <v>Balanceados &gt;30% Classe 1</v>
      </c>
    </row>
    <row r="541" spans="2:6" x14ac:dyDescent="0.25">
      <c r="B541" s="13" t="s">
        <v>1408</v>
      </c>
      <c r="C541" s="31">
        <v>12420146000175</v>
      </c>
      <c r="D541" s="13" t="s">
        <v>1115</v>
      </c>
      <c r="E541" s="13" t="s">
        <v>10</v>
      </c>
      <c r="F541" s="22" t="str">
        <f>HYPERLINK("#Balan30_cl2!A1","Balanceados &gt;30% Classe 2")</f>
        <v>Balanceados &gt;30% Classe 2</v>
      </c>
    </row>
    <row r="542" spans="2:6" x14ac:dyDescent="0.25">
      <c r="B542" s="13" t="s">
        <v>1407</v>
      </c>
      <c r="C542" s="31">
        <v>12421357000122</v>
      </c>
      <c r="D542" s="13" t="s">
        <v>1116</v>
      </c>
      <c r="E542" s="13" t="s">
        <v>10</v>
      </c>
      <c r="F542" s="22" t="str">
        <f>HYPERLINK("#RF_cl2!A1","Renda Fixa Classe 2")</f>
        <v>Renda Fixa Classe 2</v>
      </c>
    </row>
    <row r="543" spans="2:6" x14ac:dyDescent="0.25">
      <c r="B543" s="13" t="s">
        <v>1407</v>
      </c>
      <c r="C543" s="31">
        <v>12421371000126</v>
      </c>
      <c r="D543" s="13" t="s">
        <v>1117</v>
      </c>
      <c r="E543" s="13" t="s">
        <v>10</v>
      </c>
      <c r="F543" s="22" t="str">
        <f>HYPERLINK("#RF_cl2!A1","Renda Fixa Classe 2")</f>
        <v>Renda Fixa Classe 2</v>
      </c>
    </row>
    <row r="544" spans="2:6" x14ac:dyDescent="0.25">
      <c r="B544" s="13" t="s">
        <v>1411</v>
      </c>
      <c r="C544" s="31">
        <v>12474225000169</v>
      </c>
      <c r="D544" s="13" t="s">
        <v>645</v>
      </c>
      <c r="E544" s="13" t="s">
        <v>5</v>
      </c>
      <c r="F544" s="22" t="str">
        <f>HYPERLINK("#Mult_cl3!A1","Multimercado Classe 3")</f>
        <v>Multimercado Classe 3</v>
      </c>
    </row>
    <row r="545" spans="2:6" x14ac:dyDescent="0.25">
      <c r="B545" s="13" t="s">
        <v>1411</v>
      </c>
      <c r="C545" s="31">
        <v>12474880000117</v>
      </c>
      <c r="D545" s="13" t="s">
        <v>352</v>
      </c>
      <c r="E545" s="13" t="s">
        <v>5</v>
      </c>
      <c r="F545" s="22" t="str">
        <f>HYPERLINK("#Mult_cl3!A1","Multimercado Classe 3")</f>
        <v>Multimercado Classe 3</v>
      </c>
    </row>
    <row r="546" spans="2:6" x14ac:dyDescent="0.25">
      <c r="B546" s="13" t="s">
        <v>1407</v>
      </c>
      <c r="C546" s="31">
        <v>12474915000118</v>
      </c>
      <c r="D546" s="13" t="s">
        <v>1118</v>
      </c>
      <c r="E546" s="13" t="s">
        <v>5</v>
      </c>
      <c r="F546" s="22" t="str">
        <f>HYPERLINK("#RF_cl2!A1","Renda Fixa Classe 2")</f>
        <v>Renda Fixa Classe 2</v>
      </c>
    </row>
    <row r="547" spans="2:6" x14ac:dyDescent="0.25">
      <c r="B547" s="13" t="s">
        <v>1408</v>
      </c>
      <c r="C547" s="31">
        <v>12483817000147</v>
      </c>
      <c r="D547" s="13" t="s">
        <v>1119</v>
      </c>
      <c r="E547" s="13" t="s">
        <v>31</v>
      </c>
      <c r="F547" s="22" t="str">
        <f>HYPERLINK("#Balan30_cl2!A1","Balanceados &gt;30% Classe 2")</f>
        <v>Balanceados &gt;30% Classe 2</v>
      </c>
    </row>
    <row r="548" spans="2:6" x14ac:dyDescent="0.25">
      <c r="B548" s="13" t="s">
        <v>1409</v>
      </c>
      <c r="C548" s="31">
        <v>12483827000182</v>
      </c>
      <c r="D548" s="13" t="s">
        <v>1120</v>
      </c>
      <c r="E548" s="13" t="s">
        <v>31</v>
      </c>
      <c r="F548" s="22" t="str">
        <f>HYPERLINK("#Balan1530_cl2!A1","Balanceados de 15% a 30% Classe 2")</f>
        <v>Balanceados de 15% a 30% Classe 2</v>
      </c>
    </row>
    <row r="549" spans="2:6" x14ac:dyDescent="0.25">
      <c r="B549" s="13" t="s">
        <v>1407</v>
      </c>
      <c r="C549" s="31">
        <v>12483839000107</v>
      </c>
      <c r="D549" s="13" t="s">
        <v>1121</v>
      </c>
      <c r="E549" s="13" t="s">
        <v>31</v>
      </c>
      <c r="F549" s="22" t="str">
        <f>HYPERLINK("#RF_cl1!A1","Renda Fixa Classe 1")</f>
        <v>Renda Fixa Classe 1</v>
      </c>
    </row>
    <row r="550" spans="2:6" x14ac:dyDescent="0.25">
      <c r="B550" s="13" t="s">
        <v>1407</v>
      </c>
      <c r="C550" s="31">
        <v>12610613000120</v>
      </c>
      <c r="D550" s="13" t="s">
        <v>1122</v>
      </c>
      <c r="E550" s="13" t="s">
        <v>13</v>
      </c>
      <c r="F550" s="22" t="str">
        <f>HYPERLINK("#RF_cl2!A1","Renda Fixa Classe 2")</f>
        <v>Renda Fixa Classe 2</v>
      </c>
    </row>
    <row r="551" spans="2:6" x14ac:dyDescent="0.25">
      <c r="B551" s="13" t="s">
        <v>1411</v>
      </c>
      <c r="C551" s="31">
        <v>12610623000165</v>
      </c>
      <c r="D551" s="13" t="s">
        <v>346</v>
      </c>
      <c r="E551" s="13" t="s">
        <v>13</v>
      </c>
      <c r="F551" s="22" t="str">
        <f>HYPERLINK("#Mult_cl4!A1","Multimercado Classe 4")</f>
        <v>Multimercado Classe 4</v>
      </c>
    </row>
    <row r="552" spans="2:6" x14ac:dyDescent="0.25">
      <c r="B552" s="13" t="s">
        <v>1407</v>
      </c>
      <c r="C552" s="31">
        <v>12764822000128</v>
      </c>
      <c r="D552" s="13" t="s">
        <v>1123</v>
      </c>
      <c r="E552" s="13" t="s">
        <v>1124</v>
      </c>
      <c r="F552" s="22" t="str">
        <f>HYPERLINK("#RF_cl2!A1","Renda Fixa Classe 2")</f>
        <v>Renda Fixa Classe 2</v>
      </c>
    </row>
    <row r="553" spans="2:6" x14ac:dyDescent="0.25">
      <c r="B553" s="13" t="s">
        <v>1407</v>
      </c>
      <c r="C553" s="31">
        <v>12796193000118</v>
      </c>
      <c r="D553" s="13" t="s">
        <v>1125</v>
      </c>
      <c r="E553" s="13" t="s">
        <v>2</v>
      </c>
      <c r="F553" s="22" t="str">
        <f>HYPERLINK("#RF_cl2!A1","Renda Fixa Classe 2")</f>
        <v>Renda Fixa Classe 2</v>
      </c>
    </row>
    <row r="554" spans="2:6" x14ac:dyDescent="0.25">
      <c r="B554" s="13" t="s">
        <v>1412</v>
      </c>
      <c r="C554" s="31">
        <v>12813620000129</v>
      </c>
      <c r="D554" s="13" t="s">
        <v>1126</v>
      </c>
      <c r="E554" s="13" t="s">
        <v>3</v>
      </c>
      <c r="F554" s="22" t="str">
        <f>HYPERLINK("#Data_cl3!A1","Data Alvo Classe 3")</f>
        <v>Data Alvo Classe 3</v>
      </c>
    </row>
    <row r="555" spans="2:6" x14ac:dyDescent="0.25">
      <c r="B555" s="13" t="s">
        <v>1407</v>
      </c>
      <c r="C555" s="31">
        <v>12823627000121</v>
      </c>
      <c r="D555" s="13" t="s">
        <v>1127</v>
      </c>
      <c r="E555" s="13" t="s">
        <v>2</v>
      </c>
      <c r="F555" s="22" t="str">
        <f>HYPERLINK("#RF_cl4!A1","Renda Fixa Classe 4")</f>
        <v>Renda Fixa Classe 4</v>
      </c>
    </row>
    <row r="556" spans="2:6" x14ac:dyDescent="0.25">
      <c r="B556" s="13" t="s">
        <v>1411</v>
      </c>
      <c r="C556" s="31">
        <v>12984749000108</v>
      </c>
      <c r="D556" s="13" t="s">
        <v>133</v>
      </c>
      <c r="E556" s="13" t="s">
        <v>8</v>
      </c>
      <c r="F556" s="22" t="str">
        <f>HYPERLINK("#Mult_cl3!A1","Multimercado Classe 3")</f>
        <v>Multimercado Classe 3</v>
      </c>
    </row>
    <row r="557" spans="2:6" x14ac:dyDescent="0.25">
      <c r="B557" s="13" t="s">
        <v>1411</v>
      </c>
      <c r="C557" s="31">
        <v>13052736000155</v>
      </c>
      <c r="D557" s="13" t="s">
        <v>309</v>
      </c>
      <c r="E557" s="13" t="s">
        <v>12</v>
      </c>
      <c r="F557" s="22" t="str">
        <f>HYPERLINK("#Mult_cl3!A1","Multimercado Classe 3")</f>
        <v>Multimercado Classe 3</v>
      </c>
    </row>
    <row r="558" spans="2:6" x14ac:dyDescent="0.25">
      <c r="B558" s="13" t="s">
        <v>1407</v>
      </c>
      <c r="C558" s="31">
        <v>13052739000199</v>
      </c>
      <c r="D558" s="13" t="s">
        <v>1128</v>
      </c>
      <c r="E558" s="13" t="s">
        <v>12</v>
      </c>
      <c r="F558" s="22" t="str">
        <f>HYPERLINK("#RF_cl2!A1","Renda Fixa Classe 2")</f>
        <v>Renda Fixa Classe 2</v>
      </c>
    </row>
    <row r="559" spans="2:6" x14ac:dyDescent="0.25">
      <c r="B559" s="13" t="s">
        <v>1411</v>
      </c>
      <c r="C559" s="31">
        <v>13058729000160</v>
      </c>
      <c r="D559" s="13" t="s">
        <v>513</v>
      </c>
      <c r="E559" s="13" t="s">
        <v>29</v>
      </c>
      <c r="F559" s="22" t="str">
        <f>HYPERLINK("#Mult_cl4!A1","Multimercado Classe 4")</f>
        <v>Multimercado Classe 4</v>
      </c>
    </row>
    <row r="560" spans="2:6" x14ac:dyDescent="0.25">
      <c r="B560" s="13" t="s">
        <v>1411</v>
      </c>
      <c r="C560" s="31">
        <v>13058733000129</v>
      </c>
      <c r="D560" s="13" t="s">
        <v>515</v>
      </c>
      <c r="E560" s="13" t="s">
        <v>29</v>
      </c>
      <c r="F560" s="22" t="str">
        <f>HYPERLINK("#Mult_cl3!A1","Multimercado Classe 3")</f>
        <v>Multimercado Classe 3</v>
      </c>
    </row>
    <row r="561" spans="2:6" x14ac:dyDescent="0.25">
      <c r="B561" s="13" t="s">
        <v>1409</v>
      </c>
      <c r="C561" s="31">
        <v>13058793000141</v>
      </c>
      <c r="D561" s="13" t="s">
        <v>1129</v>
      </c>
      <c r="E561" s="13" t="s">
        <v>29</v>
      </c>
      <c r="F561" s="22" t="str">
        <f>HYPERLINK("#Balan1530_cl2!A1","Balanceados de 15% a 30% Classe 2")</f>
        <v>Balanceados de 15% a 30% Classe 2</v>
      </c>
    </row>
    <row r="562" spans="2:6" x14ac:dyDescent="0.25">
      <c r="B562" s="13" t="s">
        <v>1411</v>
      </c>
      <c r="C562" s="31">
        <v>13058811000195</v>
      </c>
      <c r="D562" s="13" t="s">
        <v>505</v>
      </c>
      <c r="E562" s="13" t="s">
        <v>29</v>
      </c>
      <c r="F562" s="22" t="str">
        <f>HYPERLINK("#Mult_cl4!A1","Multimercado Classe 4")</f>
        <v>Multimercado Classe 4</v>
      </c>
    </row>
    <row r="563" spans="2:6" x14ac:dyDescent="0.25">
      <c r="B563" s="13" t="s">
        <v>1411</v>
      </c>
      <c r="C563" s="31">
        <v>13058838000188</v>
      </c>
      <c r="D563" s="13" t="s">
        <v>508</v>
      </c>
      <c r="E563" s="13" t="s">
        <v>29</v>
      </c>
      <c r="F563" s="22" t="str">
        <f>HYPERLINK("#Mult_cl4!A1","Multimercado Classe 4")</f>
        <v>Multimercado Classe 4</v>
      </c>
    </row>
    <row r="564" spans="2:6" x14ac:dyDescent="0.25">
      <c r="B564" s="13" t="s">
        <v>1409</v>
      </c>
      <c r="C564" s="31">
        <v>13058872000152</v>
      </c>
      <c r="D564" s="13" t="s">
        <v>1130</v>
      </c>
      <c r="E564" s="13" t="s">
        <v>29</v>
      </c>
      <c r="F564" s="22" t="str">
        <f>HYPERLINK("#Balan1530_cl2!A1","Balanceados de 15% a 30% Classe 2")</f>
        <v>Balanceados de 15% a 30% Classe 2</v>
      </c>
    </row>
    <row r="565" spans="2:6" x14ac:dyDescent="0.25">
      <c r="B565" s="13" t="s">
        <v>1409</v>
      </c>
      <c r="C565" s="31">
        <v>13058876000130</v>
      </c>
      <c r="D565" s="13" t="s">
        <v>1131</v>
      </c>
      <c r="E565" s="13" t="s">
        <v>29</v>
      </c>
      <c r="F565" s="22" t="str">
        <f>HYPERLINK("#Balan1530_cl2!A1","Balanceados de 15% a 30% Classe 2")</f>
        <v>Balanceados de 15% a 30% Classe 2</v>
      </c>
    </row>
    <row r="566" spans="2:6" x14ac:dyDescent="0.25">
      <c r="B566" s="13" t="s">
        <v>1411</v>
      </c>
      <c r="C566" s="31">
        <v>13135961000155</v>
      </c>
      <c r="D566" s="13" t="s">
        <v>447</v>
      </c>
      <c r="E566" s="13" t="s">
        <v>31</v>
      </c>
      <c r="F566" s="22" t="str">
        <f>HYPERLINK("#Mult_cl3!A1","Multimercado Classe 3")</f>
        <v>Multimercado Classe 3</v>
      </c>
    </row>
    <row r="567" spans="2:6" x14ac:dyDescent="0.25">
      <c r="B567" s="13" t="s">
        <v>1408</v>
      </c>
      <c r="C567" s="31">
        <v>13255292000155</v>
      </c>
      <c r="D567" s="13" t="s">
        <v>1132</v>
      </c>
      <c r="E567" s="13" t="s">
        <v>9</v>
      </c>
      <c r="F567" s="22" t="str">
        <f>HYPERLINK("#Balan30_cl1!A1","Balanceados &gt;30% Classe 1")</f>
        <v>Balanceados &gt;30% Classe 1</v>
      </c>
    </row>
    <row r="568" spans="2:6" x14ac:dyDescent="0.25">
      <c r="B568" s="13" t="s">
        <v>1411</v>
      </c>
      <c r="C568" s="31">
        <v>13255297000188</v>
      </c>
      <c r="D568" s="13" t="s">
        <v>317</v>
      </c>
      <c r="E568" s="13" t="s">
        <v>9</v>
      </c>
      <c r="F568" s="22" t="str">
        <f>HYPERLINK("#Mult_cl4!A1","Multimercado Classe 4")</f>
        <v>Multimercado Classe 4</v>
      </c>
    </row>
    <row r="569" spans="2:6" x14ac:dyDescent="0.25">
      <c r="B569" s="13" t="s">
        <v>1411</v>
      </c>
      <c r="C569" s="31">
        <v>13255321000189</v>
      </c>
      <c r="D569" s="13" t="s">
        <v>257</v>
      </c>
      <c r="E569" s="13" t="s">
        <v>9</v>
      </c>
      <c r="F569" s="22" t="str">
        <f>HYPERLINK("#Mult_cl3!A1","Multimercado Classe 3")</f>
        <v>Multimercado Classe 3</v>
      </c>
    </row>
    <row r="570" spans="2:6" x14ac:dyDescent="0.25">
      <c r="B570" s="13" t="s">
        <v>1407</v>
      </c>
      <c r="C570" s="31">
        <v>13301457000188</v>
      </c>
      <c r="D570" s="13" t="s">
        <v>1133</v>
      </c>
      <c r="E570" s="13" t="s">
        <v>2</v>
      </c>
      <c r="F570" s="22" t="str">
        <f>HYPERLINK("#RF_cl3!A1","Renda Fixa Classe 3")</f>
        <v>Renda Fixa Classe 3</v>
      </c>
    </row>
    <row r="571" spans="2:6" x14ac:dyDescent="0.25">
      <c r="B571" s="13" t="s">
        <v>1411</v>
      </c>
      <c r="C571" s="31">
        <v>13301527000106</v>
      </c>
      <c r="D571" s="13" t="s">
        <v>199</v>
      </c>
      <c r="E571" s="13" t="s">
        <v>2</v>
      </c>
      <c r="F571" s="22" t="str">
        <f>HYPERLINK("#Mult_cl4!A1","Multimercado Classe 4")</f>
        <v>Multimercado Classe 4</v>
      </c>
    </row>
    <row r="572" spans="2:6" x14ac:dyDescent="0.25">
      <c r="B572" s="13" t="s">
        <v>1411</v>
      </c>
      <c r="C572" s="31">
        <v>13396620000133</v>
      </c>
      <c r="D572" s="13" t="s">
        <v>1422</v>
      </c>
      <c r="E572" s="13" t="s">
        <v>10</v>
      </c>
      <c r="F572" s="22" t="str">
        <f>HYPERLINK("#Mult_cl4!A1","Multimercado Classe 4")</f>
        <v>Multimercado Classe 4</v>
      </c>
    </row>
    <row r="573" spans="2:6" x14ac:dyDescent="0.25">
      <c r="B573" s="13" t="s">
        <v>1411</v>
      </c>
      <c r="C573" s="31">
        <v>13397600000187</v>
      </c>
      <c r="D573" s="13" t="s">
        <v>1423</v>
      </c>
      <c r="E573" s="13" t="s">
        <v>10</v>
      </c>
      <c r="F573" s="22" t="str">
        <f>HYPERLINK("#Mult_cl4!A1","Multimercado Classe 4")</f>
        <v>Multimercado Classe 4</v>
      </c>
    </row>
    <row r="574" spans="2:6" x14ac:dyDescent="0.25">
      <c r="B574" s="13" t="s">
        <v>1411</v>
      </c>
      <c r="C574" s="31">
        <v>13400157000156</v>
      </c>
      <c r="D574" s="13" t="s">
        <v>479</v>
      </c>
      <c r="E574" s="13" t="s">
        <v>10</v>
      </c>
      <c r="F574" s="22" t="str">
        <f>HYPERLINK("#Mult_cl4!A1","Multimercado Classe 4")</f>
        <v>Multimercado Classe 4</v>
      </c>
    </row>
    <row r="575" spans="2:6" x14ac:dyDescent="0.25">
      <c r="B575" s="13" t="s">
        <v>1407</v>
      </c>
      <c r="C575" s="31">
        <v>13400167000191</v>
      </c>
      <c r="D575" s="13" t="s">
        <v>1134</v>
      </c>
      <c r="E575" s="13" t="s">
        <v>10</v>
      </c>
      <c r="F575" s="22" t="str">
        <f>HYPERLINK("#RF_cl2!A1","Renda Fixa Classe 2")</f>
        <v>Renda Fixa Classe 2</v>
      </c>
    </row>
    <row r="576" spans="2:6" x14ac:dyDescent="0.25">
      <c r="B576" s="13" t="s">
        <v>1411</v>
      </c>
      <c r="C576" s="31">
        <v>13400182000130</v>
      </c>
      <c r="D576" s="13" t="s">
        <v>394</v>
      </c>
      <c r="E576" s="13" t="s">
        <v>10</v>
      </c>
      <c r="F576" s="22" t="str">
        <f>HYPERLINK("#Mult_cl4!A1","Multimercado Classe 4")</f>
        <v>Multimercado Classe 4</v>
      </c>
    </row>
    <row r="577" spans="2:6" x14ac:dyDescent="0.25">
      <c r="B577" s="13" t="s">
        <v>1411</v>
      </c>
      <c r="C577" s="31">
        <v>13401440000100</v>
      </c>
      <c r="D577" s="13" t="s">
        <v>509</v>
      </c>
      <c r="E577" s="13" t="s">
        <v>10</v>
      </c>
      <c r="F577" s="22" t="str">
        <f>HYPERLINK("#Mult_cl4!A1","Multimercado Classe 4")</f>
        <v>Multimercado Classe 4</v>
      </c>
    </row>
    <row r="578" spans="2:6" x14ac:dyDescent="0.25">
      <c r="B578" s="13" t="s">
        <v>1411</v>
      </c>
      <c r="C578" s="31">
        <v>13401517000134</v>
      </c>
      <c r="D578" s="13" t="s">
        <v>85</v>
      </c>
      <c r="E578" s="13" t="s">
        <v>10</v>
      </c>
      <c r="F578" s="22" t="str">
        <f>HYPERLINK("#Mult_cl3!A1","Multimercado Classe 3")</f>
        <v>Multimercado Classe 3</v>
      </c>
    </row>
    <row r="579" spans="2:6" x14ac:dyDescent="0.25">
      <c r="B579" s="13" t="s">
        <v>1411</v>
      </c>
      <c r="C579" s="31">
        <v>13410633000110</v>
      </c>
      <c r="D579" s="13" t="s">
        <v>154</v>
      </c>
      <c r="E579" s="13" t="s">
        <v>8</v>
      </c>
      <c r="F579" s="22" t="str">
        <f>HYPERLINK("#Mult_cl3!A1","Multimercado Classe 3")</f>
        <v>Multimercado Classe 3</v>
      </c>
    </row>
    <row r="580" spans="2:6" x14ac:dyDescent="0.25">
      <c r="B580" s="13" t="s">
        <v>1407</v>
      </c>
      <c r="C580" s="31">
        <v>13416189000140</v>
      </c>
      <c r="D580" s="13" t="s">
        <v>1135</v>
      </c>
      <c r="E580" s="13" t="s">
        <v>8</v>
      </c>
      <c r="F580" s="22" t="str">
        <f>HYPERLINK("#RF_cl2!A1","Renda Fixa Classe 2")</f>
        <v>Renda Fixa Classe 2</v>
      </c>
    </row>
    <row r="581" spans="2:6" x14ac:dyDescent="0.25">
      <c r="B581" s="13" t="s">
        <v>1411</v>
      </c>
      <c r="C581" s="31">
        <v>13416764000104</v>
      </c>
      <c r="D581" s="13" t="s">
        <v>621</v>
      </c>
      <c r="E581" s="13" t="s">
        <v>8</v>
      </c>
      <c r="F581" s="22" t="str">
        <f>HYPERLINK("#Mult_cl3!A1","Multimercado Classe 3")</f>
        <v>Multimercado Classe 3</v>
      </c>
    </row>
    <row r="582" spans="2:6" x14ac:dyDescent="0.25">
      <c r="B582" s="13" t="s">
        <v>1411</v>
      </c>
      <c r="C582" s="31">
        <v>13454221000181</v>
      </c>
      <c r="D582" s="13" t="s">
        <v>81</v>
      </c>
      <c r="E582" s="13" t="s">
        <v>12</v>
      </c>
      <c r="F582" s="22" t="str">
        <f>HYPERLINK("#Mult_cl4!A1","Multimercado Classe 4")</f>
        <v>Multimercado Classe 4</v>
      </c>
    </row>
    <row r="583" spans="2:6" x14ac:dyDescent="0.25">
      <c r="B583" s="13" t="s">
        <v>1407</v>
      </c>
      <c r="C583" s="31">
        <v>13492738000165</v>
      </c>
      <c r="D583" s="13" t="s">
        <v>1136</v>
      </c>
      <c r="E583" s="13" t="s">
        <v>2</v>
      </c>
      <c r="F583" s="22" t="str">
        <f>HYPERLINK("#RF_cl2!A1","Renda Fixa Classe 2")</f>
        <v>Renda Fixa Classe 2</v>
      </c>
    </row>
    <row r="584" spans="2:6" x14ac:dyDescent="0.25">
      <c r="B584" s="13" t="s">
        <v>1411</v>
      </c>
      <c r="C584" s="31">
        <v>13553207000135</v>
      </c>
      <c r="D584" s="13" t="s">
        <v>663</v>
      </c>
      <c r="E584" s="13" t="s">
        <v>2</v>
      </c>
      <c r="F584" s="22" t="str">
        <f>HYPERLINK("#Mult_cl3!A1","Multimercado Classe 3")</f>
        <v>Multimercado Classe 3</v>
      </c>
    </row>
    <row r="585" spans="2:6" x14ac:dyDescent="0.25">
      <c r="B585" s="13" t="s">
        <v>1411</v>
      </c>
      <c r="C585" s="31">
        <v>13768561000187</v>
      </c>
      <c r="D585" s="13" t="s">
        <v>132</v>
      </c>
      <c r="E585" s="13" t="s">
        <v>9</v>
      </c>
      <c r="F585" s="22" t="str">
        <f>HYPERLINK("#Mult_cl4!A1","Multimercado Classe 4")</f>
        <v>Multimercado Classe 4</v>
      </c>
    </row>
    <row r="586" spans="2:6" x14ac:dyDescent="0.25">
      <c r="B586" s="13" t="s">
        <v>1411</v>
      </c>
      <c r="C586" s="31">
        <v>13823011000113</v>
      </c>
      <c r="D586" s="13" t="s">
        <v>526</v>
      </c>
      <c r="E586" s="13" t="s">
        <v>9</v>
      </c>
      <c r="F586" s="22" t="str">
        <f>HYPERLINK("#Mult_cl2!A1","Multimercado Classe 2")</f>
        <v>Multimercado Classe 2</v>
      </c>
    </row>
    <row r="587" spans="2:6" x14ac:dyDescent="0.25">
      <c r="B587" s="13" t="s">
        <v>1407</v>
      </c>
      <c r="C587" s="31">
        <v>13911368000153</v>
      </c>
      <c r="D587" s="13" t="s">
        <v>1137</v>
      </c>
      <c r="E587" s="13" t="s">
        <v>30</v>
      </c>
      <c r="F587" s="22" t="str">
        <f>HYPERLINK("#RF_cl3!A1","Renda Fixa Classe 3")</f>
        <v>Renda Fixa Classe 3</v>
      </c>
    </row>
    <row r="588" spans="2:6" x14ac:dyDescent="0.25">
      <c r="B588" s="13" t="s">
        <v>1407</v>
      </c>
      <c r="C588" s="31">
        <v>13911368000153</v>
      </c>
      <c r="D588" s="13" t="s">
        <v>1137</v>
      </c>
      <c r="E588" s="13" t="s">
        <v>10</v>
      </c>
      <c r="F588" s="22" t="str">
        <f>HYPERLINK("#RF_cl3!A1","Renda Fixa Classe 3")</f>
        <v>Renda Fixa Classe 3</v>
      </c>
    </row>
    <row r="589" spans="2:6" x14ac:dyDescent="0.25">
      <c r="B589" s="13" t="s">
        <v>1411</v>
      </c>
      <c r="C589" s="31">
        <v>13945169000166</v>
      </c>
      <c r="D589" s="13" t="s">
        <v>157</v>
      </c>
      <c r="E589" s="13" t="s">
        <v>8</v>
      </c>
      <c r="F589" s="22" t="str">
        <f>HYPERLINK("#Mult_cl4!A1","Multimercado Classe 4")</f>
        <v>Multimercado Classe 4</v>
      </c>
    </row>
    <row r="590" spans="2:6" x14ac:dyDescent="0.25">
      <c r="B590" s="13" t="s">
        <v>1407</v>
      </c>
      <c r="C590" s="31">
        <v>14068361000184</v>
      </c>
      <c r="D590" s="13" t="s">
        <v>1138</v>
      </c>
      <c r="E590" s="13" t="s">
        <v>5</v>
      </c>
      <c r="F590" s="22" t="str">
        <f>HYPERLINK("#RF_cl2!A1","Renda Fixa Classe 2")</f>
        <v>Renda Fixa Classe 2</v>
      </c>
    </row>
    <row r="591" spans="2:6" x14ac:dyDescent="0.25">
      <c r="B591" s="13" t="s">
        <v>1407</v>
      </c>
      <c r="C591" s="31">
        <v>14096212000129</v>
      </c>
      <c r="D591" s="13" t="s">
        <v>1139</v>
      </c>
      <c r="E591" s="13" t="s">
        <v>8</v>
      </c>
      <c r="F591" s="22" t="str">
        <f>HYPERLINK("#RF_cl2!A1","Renda Fixa Classe 2")</f>
        <v>Renda Fixa Classe 2</v>
      </c>
    </row>
    <row r="592" spans="2:6" x14ac:dyDescent="0.25">
      <c r="B592" s="13" t="s">
        <v>1407</v>
      </c>
      <c r="C592" s="31">
        <v>14096240000146</v>
      </c>
      <c r="D592" s="13" t="s">
        <v>1140</v>
      </c>
      <c r="E592" s="13" t="s">
        <v>8</v>
      </c>
      <c r="F592" s="22" t="str">
        <f>HYPERLINK("#RF_cl2!A1","Renda Fixa Classe 2")</f>
        <v>Renda Fixa Classe 2</v>
      </c>
    </row>
    <row r="593" spans="2:6" x14ac:dyDescent="0.25">
      <c r="B593" s="13" t="s">
        <v>1407</v>
      </c>
      <c r="C593" s="31">
        <v>14099143000107</v>
      </c>
      <c r="D593" s="13" t="s">
        <v>1141</v>
      </c>
      <c r="E593" s="13" t="s">
        <v>3</v>
      </c>
      <c r="F593" s="22" t="str">
        <f>HYPERLINK("#RF_cl1!A1","Renda Fixa Classe 1")</f>
        <v>Renda Fixa Classe 1</v>
      </c>
    </row>
    <row r="594" spans="2:6" x14ac:dyDescent="0.25">
      <c r="B594" s="13" t="s">
        <v>1407</v>
      </c>
      <c r="C594" s="31">
        <v>14099145000104</v>
      </c>
      <c r="D594" s="13" t="s">
        <v>1142</v>
      </c>
      <c r="E594" s="13" t="s">
        <v>3</v>
      </c>
      <c r="F594" s="22" t="str">
        <f>HYPERLINK("#RF_cl1!A1","Renda Fixa Classe 1")</f>
        <v>Renda Fixa Classe 1</v>
      </c>
    </row>
    <row r="595" spans="2:6" x14ac:dyDescent="0.25">
      <c r="B595" s="13" t="s">
        <v>1411</v>
      </c>
      <c r="C595" s="31">
        <v>14099149000184</v>
      </c>
      <c r="D595" s="13" t="s">
        <v>356</v>
      </c>
      <c r="E595" s="13" t="s">
        <v>3</v>
      </c>
      <c r="F595" s="22" t="str">
        <f>HYPERLINK("#Mult_cl3!A1","Multimercado Classe 3")</f>
        <v>Multimercado Classe 3</v>
      </c>
    </row>
    <row r="596" spans="2:6" x14ac:dyDescent="0.25">
      <c r="B596" s="13" t="s">
        <v>1411</v>
      </c>
      <c r="C596" s="31">
        <v>14099541000123</v>
      </c>
      <c r="D596" s="13" t="s">
        <v>449</v>
      </c>
      <c r="E596" s="13" t="s">
        <v>10</v>
      </c>
      <c r="F596" s="22" t="str">
        <f>HYPERLINK("#Mult_cl4!A1","Multimercado Classe 4")</f>
        <v>Multimercado Classe 4</v>
      </c>
    </row>
    <row r="597" spans="2:6" x14ac:dyDescent="0.25">
      <c r="B597" s="13" t="s">
        <v>1410</v>
      </c>
      <c r="C597" s="31">
        <v>14104362000137</v>
      </c>
      <c r="D597" s="13" t="s">
        <v>1143</v>
      </c>
      <c r="E597" s="13" t="s">
        <v>10</v>
      </c>
      <c r="F597" s="22" t="str">
        <f>HYPERLINK("#Balan15_cl1!A1","Balanceados até 15% Classe 1")</f>
        <v>Balanceados até 15% Classe 1</v>
      </c>
    </row>
    <row r="598" spans="2:6" x14ac:dyDescent="0.25">
      <c r="B598" s="13" t="s">
        <v>1407</v>
      </c>
      <c r="C598" s="31">
        <v>14120495000105</v>
      </c>
      <c r="D598" s="13" t="s">
        <v>1144</v>
      </c>
      <c r="E598" s="13" t="s">
        <v>29</v>
      </c>
      <c r="F598" s="22" t="str">
        <f>HYPERLINK("#RF_cl1!A1","Renda Fixa Classe 1")</f>
        <v>Renda Fixa Classe 1</v>
      </c>
    </row>
    <row r="599" spans="2:6" x14ac:dyDescent="0.25">
      <c r="B599" s="13" t="s">
        <v>1407</v>
      </c>
      <c r="C599" s="31">
        <v>14122404000162</v>
      </c>
      <c r="D599" s="13" t="s">
        <v>1145</v>
      </c>
      <c r="E599" s="13" t="s">
        <v>3</v>
      </c>
      <c r="F599" s="22" t="str">
        <f>HYPERLINK("#RF_cl2!A1","Renda Fixa Classe 2")</f>
        <v>Renda Fixa Classe 2</v>
      </c>
    </row>
    <row r="600" spans="2:6" x14ac:dyDescent="0.25">
      <c r="B600" s="13" t="s">
        <v>1407</v>
      </c>
      <c r="C600" s="31">
        <v>14158942000107</v>
      </c>
      <c r="D600" s="13" t="s">
        <v>1146</v>
      </c>
      <c r="E600" s="13" t="s">
        <v>10</v>
      </c>
      <c r="F600" s="22" t="str">
        <f>HYPERLINK("#RF_cl2!A1","Renda Fixa Classe 2")</f>
        <v>Renda Fixa Classe 2</v>
      </c>
    </row>
    <row r="601" spans="2:6" x14ac:dyDescent="0.25">
      <c r="B601" s="13" t="s">
        <v>1408</v>
      </c>
      <c r="C601" s="31">
        <v>14158954000131</v>
      </c>
      <c r="D601" s="13" t="s">
        <v>1147</v>
      </c>
      <c r="E601" s="13" t="s">
        <v>10</v>
      </c>
      <c r="F601" s="22" t="str">
        <f>HYPERLINK("#Balan30_cl1!A1","Balanceados &gt;30% Classe 1")</f>
        <v>Balanceados &gt;30% Classe 1</v>
      </c>
    </row>
    <row r="602" spans="2:6" x14ac:dyDescent="0.25">
      <c r="B602" s="13" t="s">
        <v>1407</v>
      </c>
      <c r="C602" s="31">
        <v>14159055000153</v>
      </c>
      <c r="D602" s="13" t="s">
        <v>1148</v>
      </c>
      <c r="E602" s="13" t="s">
        <v>10</v>
      </c>
      <c r="F602" s="22" t="str">
        <f>HYPERLINK("#RF_cl2!A1","Renda Fixa Classe 2")</f>
        <v>Renda Fixa Classe 2</v>
      </c>
    </row>
    <row r="603" spans="2:6" x14ac:dyDescent="0.25">
      <c r="B603" s="13" t="s">
        <v>1407</v>
      </c>
      <c r="C603" s="31">
        <v>14159068000122</v>
      </c>
      <c r="D603" s="13" t="s">
        <v>1149</v>
      </c>
      <c r="E603" s="13" t="s">
        <v>10</v>
      </c>
      <c r="F603" s="22" t="str">
        <f>HYPERLINK("#RF_cl2!A1","Renda Fixa Classe 2")</f>
        <v>Renda Fixa Classe 2</v>
      </c>
    </row>
    <row r="604" spans="2:6" x14ac:dyDescent="0.25">
      <c r="B604" s="13" t="s">
        <v>1408</v>
      </c>
      <c r="C604" s="31">
        <v>14159325000126</v>
      </c>
      <c r="D604" s="13" t="s">
        <v>1150</v>
      </c>
      <c r="E604" s="13" t="s">
        <v>10</v>
      </c>
      <c r="F604" s="22" t="str">
        <f>HYPERLINK("#Balan30_cl1!A1","Balanceados &gt;30% Classe 1")</f>
        <v>Balanceados &gt;30% Classe 1</v>
      </c>
    </row>
    <row r="605" spans="2:6" x14ac:dyDescent="0.25">
      <c r="B605" s="13" t="s">
        <v>1411</v>
      </c>
      <c r="C605" s="31">
        <v>14167479000160</v>
      </c>
      <c r="D605" s="13" t="s">
        <v>651</v>
      </c>
      <c r="E605" s="13" t="s">
        <v>32</v>
      </c>
      <c r="F605" s="22" t="str">
        <f>HYPERLINK("#Mult_cl3!A1","Multimercado Classe 3")</f>
        <v>Multimercado Classe 3</v>
      </c>
    </row>
    <row r="606" spans="2:6" x14ac:dyDescent="0.25">
      <c r="B606" s="13" t="s">
        <v>1407</v>
      </c>
      <c r="C606" s="31">
        <v>14180075000106</v>
      </c>
      <c r="D606" s="13" t="s">
        <v>1151</v>
      </c>
      <c r="E606" s="13" t="s">
        <v>10</v>
      </c>
      <c r="F606" s="22" t="str">
        <f>HYPERLINK("#RF_cl2!A1","Renda Fixa Classe 2")</f>
        <v>Renda Fixa Classe 2</v>
      </c>
    </row>
    <row r="607" spans="2:6" x14ac:dyDescent="0.25">
      <c r="B607" s="13" t="s">
        <v>1407</v>
      </c>
      <c r="C607" s="31">
        <v>14180089000120</v>
      </c>
      <c r="D607" s="13" t="s">
        <v>1152</v>
      </c>
      <c r="E607" s="13" t="s">
        <v>10</v>
      </c>
      <c r="F607" s="22" t="str">
        <f>HYPERLINK("#RF_cl3!A1","Renda Fixa Classe 3")</f>
        <v>Renda Fixa Classe 3</v>
      </c>
    </row>
    <row r="608" spans="2:6" x14ac:dyDescent="0.25">
      <c r="B608" s="13" t="s">
        <v>1407</v>
      </c>
      <c r="C608" s="31">
        <v>14180100000151</v>
      </c>
      <c r="D608" s="13" t="s">
        <v>1153</v>
      </c>
      <c r="E608" s="13" t="s">
        <v>10</v>
      </c>
      <c r="F608" s="22" t="str">
        <f>HYPERLINK("#RF_cl3!A1","Renda Fixa Classe 3")</f>
        <v>Renda Fixa Classe 3</v>
      </c>
    </row>
    <row r="609" spans="2:6" x14ac:dyDescent="0.25">
      <c r="B609" s="13" t="s">
        <v>1407</v>
      </c>
      <c r="C609" s="31">
        <v>14325933000163</v>
      </c>
      <c r="D609" s="13" t="s">
        <v>1154</v>
      </c>
      <c r="E609" s="13" t="s">
        <v>2</v>
      </c>
      <c r="F609" s="22" t="str">
        <f>HYPERLINK("#RF_cl2!A1","Renda Fixa Classe 2")</f>
        <v>Renda Fixa Classe 2</v>
      </c>
    </row>
    <row r="610" spans="2:6" x14ac:dyDescent="0.25">
      <c r="B610" s="13" t="s">
        <v>1411</v>
      </c>
      <c r="C610" s="31">
        <v>14414335000160</v>
      </c>
      <c r="D610" s="13" t="s">
        <v>325</v>
      </c>
      <c r="E610" s="13" t="s">
        <v>31</v>
      </c>
      <c r="F610" s="22" t="str">
        <f>HYPERLINK("#Mult_cl3!A1","Multimercado Classe 3")</f>
        <v>Multimercado Classe 3</v>
      </c>
    </row>
    <row r="611" spans="2:6" x14ac:dyDescent="0.25">
      <c r="B611" s="13" t="s">
        <v>1407</v>
      </c>
      <c r="C611" s="31">
        <v>14415738000124</v>
      </c>
      <c r="D611" s="13" t="s">
        <v>1155</v>
      </c>
      <c r="E611" s="13" t="s">
        <v>8</v>
      </c>
      <c r="F611" s="22" t="str">
        <f>HYPERLINK("#RF_cl2!A1","Renda Fixa Classe 2")</f>
        <v>Renda Fixa Classe 2</v>
      </c>
    </row>
    <row r="612" spans="2:6" x14ac:dyDescent="0.25">
      <c r="B612" s="13" t="s">
        <v>1407</v>
      </c>
      <c r="C612" s="31">
        <v>14415923000119</v>
      </c>
      <c r="D612" s="13" t="s">
        <v>1156</v>
      </c>
      <c r="E612" s="13" t="s">
        <v>8</v>
      </c>
      <c r="F612" s="22" t="str">
        <f>HYPERLINK("#RF_cl2!A1","Renda Fixa Classe 2")</f>
        <v>Renda Fixa Classe 2</v>
      </c>
    </row>
    <row r="613" spans="2:6" x14ac:dyDescent="0.25">
      <c r="B613" s="13" t="s">
        <v>1407</v>
      </c>
      <c r="C613" s="31">
        <v>14416043000167</v>
      </c>
      <c r="D613" s="13" t="s">
        <v>1157</v>
      </c>
      <c r="E613" s="13" t="s">
        <v>8</v>
      </c>
      <c r="F613" s="22" t="str">
        <f>HYPERLINK("#RF_cl2!A1","Renda Fixa Classe 2")</f>
        <v>Renda Fixa Classe 2</v>
      </c>
    </row>
    <row r="614" spans="2:6" x14ac:dyDescent="0.25">
      <c r="B614" s="13" t="s">
        <v>1407</v>
      </c>
      <c r="C614" s="31">
        <v>14437605000159</v>
      </c>
      <c r="D614" s="13" t="s">
        <v>1158</v>
      </c>
      <c r="E614" s="13" t="s">
        <v>8</v>
      </c>
      <c r="F614" s="22" t="str">
        <f>HYPERLINK("#RF_cl2!A1","Renda Fixa Classe 2")</f>
        <v>Renda Fixa Classe 2</v>
      </c>
    </row>
    <row r="615" spans="2:6" x14ac:dyDescent="0.25">
      <c r="B615" s="13" t="s">
        <v>1407</v>
      </c>
      <c r="C615" s="31">
        <v>14437618000128</v>
      </c>
      <c r="D615" s="13" t="s">
        <v>1159</v>
      </c>
      <c r="E615" s="13" t="s">
        <v>8</v>
      </c>
      <c r="F615" s="22" t="str">
        <f>HYPERLINK("#RF_cl2!A1","Renda Fixa Classe 2")</f>
        <v>Renda Fixa Classe 2</v>
      </c>
    </row>
    <row r="616" spans="2:6" x14ac:dyDescent="0.25">
      <c r="B616" s="13" t="s">
        <v>1411</v>
      </c>
      <c r="C616" s="31">
        <v>14437664000127</v>
      </c>
      <c r="D616" s="13" t="s">
        <v>176</v>
      </c>
      <c r="E616" s="13" t="s">
        <v>8</v>
      </c>
      <c r="F616" s="22" t="str">
        <f>HYPERLINK("#Mult_cl3!A1","Multimercado Classe 3")</f>
        <v>Multimercado Classe 3</v>
      </c>
    </row>
    <row r="617" spans="2:6" x14ac:dyDescent="0.25">
      <c r="B617" s="13" t="s">
        <v>1407</v>
      </c>
      <c r="C617" s="31">
        <v>14437731000103</v>
      </c>
      <c r="D617" s="13" t="s">
        <v>1160</v>
      </c>
      <c r="E617" s="13" t="s">
        <v>8</v>
      </c>
      <c r="F617" s="22" t="str">
        <f>HYPERLINK("#RF_cl2!A1","Renda Fixa Classe 2")</f>
        <v>Renda Fixa Classe 2</v>
      </c>
    </row>
    <row r="618" spans="2:6" x14ac:dyDescent="0.25">
      <c r="B618" s="13" t="s">
        <v>1411</v>
      </c>
      <c r="C618" s="31">
        <v>14706274000105</v>
      </c>
      <c r="D618" s="13" t="s">
        <v>195</v>
      </c>
      <c r="E618" s="13" t="s">
        <v>8</v>
      </c>
      <c r="F618" s="22" t="str">
        <f>HYPERLINK("#Mult_cl4!A1","Multimercado Classe 4")</f>
        <v>Multimercado Classe 4</v>
      </c>
    </row>
    <row r="619" spans="2:6" x14ac:dyDescent="0.25">
      <c r="B619" s="13" t="s">
        <v>1411</v>
      </c>
      <c r="C619" s="31">
        <v>14706299000109</v>
      </c>
      <c r="D619" s="13" t="s">
        <v>586</v>
      </c>
      <c r="E619" s="13" t="s">
        <v>8</v>
      </c>
      <c r="F619" s="22" t="str">
        <f>HYPERLINK("#Mult_cl3!A1","Multimercado Classe 3")</f>
        <v>Multimercado Classe 3</v>
      </c>
    </row>
    <row r="620" spans="2:6" x14ac:dyDescent="0.25">
      <c r="B620" s="13" t="s">
        <v>1411</v>
      </c>
      <c r="C620" s="31">
        <v>14706347000169</v>
      </c>
      <c r="D620" s="13" t="s">
        <v>94</v>
      </c>
      <c r="E620" s="13" t="s">
        <v>8</v>
      </c>
      <c r="F620" s="22" t="str">
        <f>HYPERLINK("#Mult_cl3!A1","Multimercado Classe 3")</f>
        <v>Multimercado Classe 3</v>
      </c>
    </row>
    <row r="621" spans="2:6" x14ac:dyDescent="0.25">
      <c r="B621" s="13" t="s">
        <v>1411</v>
      </c>
      <c r="C621" s="31">
        <v>14706503000191</v>
      </c>
      <c r="D621" s="13" t="s">
        <v>561</v>
      </c>
      <c r="E621" s="13" t="s">
        <v>8</v>
      </c>
      <c r="F621" s="22" t="str">
        <f>HYPERLINK("#Mult_cl3!A1","Multimercado Classe 3")</f>
        <v>Multimercado Classe 3</v>
      </c>
    </row>
    <row r="622" spans="2:6" x14ac:dyDescent="0.25">
      <c r="B622" s="13" t="s">
        <v>1407</v>
      </c>
      <c r="C622" s="31">
        <v>14706517000105</v>
      </c>
      <c r="D622" s="13" t="s">
        <v>1161</v>
      </c>
      <c r="E622" s="13" t="s">
        <v>8</v>
      </c>
      <c r="F622" s="22" t="str">
        <f>HYPERLINK("#RF_cl2!A1","Renda Fixa Classe 2")</f>
        <v>Renda Fixa Classe 2</v>
      </c>
    </row>
    <row r="623" spans="2:6" x14ac:dyDescent="0.25">
      <c r="B623" s="13" t="s">
        <v>1408</v>
      </c>
      <c r="C623" s="31">
        <v>14706573000140</v>
      </c>
      <c r="D623" s="13" t="s">
        <v>1162</v>
      </c>
      <c r="E623" s="13" t="s">
        <v>8</v>
      </c>
      <c r="F623" s="22" t="str">
        <f>HYPERLINK("#Balan30_cl2!A1","Balanceados &gt;30% Classe 2")</f>
        <v>Balanceados &gt;30% Classe 2</v>
      </c>
    </row>
    <row r="624" spans="2:6" x14ac:dyDescent="0.25">
      <c r="B624" s="13" t="s">
        <v>1411</v>
      </c>
      <c r="C624" s="31">
        <v>14843586000160</v>
      </c>
      <c r="D624" s="13" t="s">
        <v>574</v>
      </c>
      <c r="E624" s="13" t="s">
        <v>2</v>
      </c>
      <c r="F624" s="22" t="str">
        <f>HYPERLINK("#Mult_cl2!A1","Multimercado Classe 2")</f>
        <v>Multimercado Classe 2</v>
      </c>
    </row>
    <row r="625" spans="2:6" x14ac:dyDescent="0.25">
      <c r="B625" s="13" t="s">
        <v>1411</v>
      </c>
      <c r="C625" s="31">
        <v>14843778000177</v>
      </c>
      <c r="D625" s="13" t="s">
        <v>148</v>
      </c>
      <c r="E625" s="13" t="s">
        <v>2</v>
      </c>
      <c r="F625" s="22" t="str">
        <f>HYPERLINK("#Mult_cl4!A1","Multimercado Classe 4")</f>
        <v>Multimercado Classe 4</v>
      </c>
    </row>
    <row r="626" spans="2:6" x14ac:dyDescent="0.25">
      <c r="B626" s="13" t="s">
        <v>1407</v>
      </c>
      <c r="C626" s="31">
        <v>14951577000193</v>
      </c>
      <c r="D626" s="13" t="s">
        <v>1163</v>
      </c>
      <c r="E626" s="13" t="s">
        <v>13</v>
      </c>
      <c r="F626" s="22" t="str">
        <f>HYPERLINK("#RF_cl1!A1","Renda Fixa Classe 1")</f>
        <v>Renda Fixa Classe 1</v>
      </c>
    </row>
    <row r="627" spans="2:6" x14ac:dyDescent="0.25">
      <c r="B627" s="13" t="s">
        <v>1407</v>
      </c>
      <c r="C627" s="31">
        <v>14985331000132</v>
      </c>
      <c r="D627" s="13" t="s">
        <v>1164</v>
      </c>
      <c r="E627" s="13" t="s">
        <v>8</v>
      </c>
      <c r="F627" s="22" t="str">
        <f>HYPERLINK("#RF_cl3!A1","Renda Fixa Classe 3")</f>
        <v>Renda Fixa Classe 3</v>
      </c>
    </row>
    <row r="628" spans="2:6" x14ac:dyDescent="0.25">
      <c r="B628" s="13" t="s">
        <v>1407</v>
      </c>
      <c r="C628" s="31">
        <v>14985344000101</v>
      </c>
      <c r="D628" s="13" t="s">
        <v>1165</v>
      </c>
      <c r="E628" s="13" t="s">
        <v>8</v>
      </c>
      <c r="F628" s="22" t="str">
        <f>HYPERLINK("#RF_cl1!A1","Renda Fixa Classe 1")</f>
        <v>Renda Fixa Classe 1</v>
      </c>
    </row>
    <row r="629" spans="2:6" x14ac:dyDescent="0.25">
      <c r="B629" s="13" t="s">
        <v>1411</v>
      </c>
      <c r="C629" s="31">
        <v>14985351000103</v>
      </c>
      <c r="D629" s="13" t="s">
        <v>358</v>
      </c>
      <c r="E629" s="13" t="s">
        <v>8</v>
      </c>
      <c r="F629" s="22" t="str">
        <f>HYPERLINK("#Mult_cl3!A1","Multimercado Classe 3")</f>
        <v>Multimercado Classe 3</v>
      </c>
    </row>
    <row r="630" spans="2:6" x14ac:dyDescent="0.25">
      <c r="B630" s="13" t="s">
        <v>1411</v>
      </c>
      <c r="C630" s="31">
        <v>14985651000192</v>
      </c>
      <c r="D630" s="13" t="s">
        <v>122</v>
      </c>
      <c r="E630" s="13" t="s">
        <v>8</v>
      </c>
      <c r="F630" s="22" t="str">
        <f>HYPERLINK("#Mult_cl3!A1","Multimercado Classe 3")</f>
        <v>Multimercado Classe 3</v>
      </c>
    </row>
    <row r="631" spans="2:6" x14ac:dyDescent="0.25">
      <c r="B631" s="13" t="s">
        <v>1411</v>
      </c>
      <c r="C631" s="31">
        <v>14985731000148</v>
      </c>
      <c r="D631" s="13" t="s">
        <v>541</v>
      </c>
      <c r="E631" s="13" t="s">
        <v>8</v>
      </c>
      <c r="F631" s="22" t="str">
        <f>HYPERLINK("#Mult_cl2!A1","Multimercado Classe 2")</f>
        <v>Multimercado Classe 2</v>
      </c>
    </row>
    <row r="632" spans="2:6" x14ac:dyDescent="0.25">
      <c r="B632" s="13" t="s">
        <v>1411</v>
      </c>
      <c r="C632" s="31">
        <v>15037570000123</v>
      </c>
      <c r="D632" s="13" t="s">
        <v>635</v>
      </c>
      <c r="E632" s="13" t="s">
        <v>3</v>
      </c>
      <c r="F632" s="22" t="str">
        <f>HYPERLINK("#Mult_cl2!A1","Multimercado Classe 2")</f>
        <v>Multimercado Classe 2</v>
      </c>
    </row>
    <row r="633" spans="2:6" x14ac:dyDescent="0.25">
      <c r="B633" s="13" t="s">
        <v>1411</v>
      </c>
      <c r="C633" s="31">
        <v>15053442000173</v>
      </c>
      <c r="D633" s="13" t="s">
        <v>246</v>
      </c>
      <c r="E633" s="13" t="s">
        <v>3</v>
      </c>
      <c r="F633" s="22" t="str">
        <f>HYPERLINK("#Mult_cl3!A1","Multimercado Classe 3")</f>
        <v>Multimercado Classe 3</v>
      </c>
    </row>
    <row r="634" spans="2:6" x14ac:dyDescent="0.25">
      <c r="B634" s="13" t="s">
        <v>1407</v>
      </c>
      <c r="C634" s="31">
        <v>15174656000106</v>
      </c>
      <c r="D634" s="13" t="s">
        <v>1166</v>
      </c>
      <c r="E634" s="13" t="s">
        <v>5</v>
      </c>
      <c r="F634" s="22" t="str">
        <f>HYPERLINK("#RF_cl4!A1","Renda Fixa Classe 4")</f>
        <v>Renda Fixa Classe 4</v>
      </c>
    </row>
    <row r="635" spans="2:6" x14ac:dyDescent="0.25">
      <c r="B635" s="13" t="s">
        <v>1407</v>
      </c>
      <c r="C635" s="31">
        <v>15240810000192</v>
      </c>
      <c r="D635" s="13" t="s">
        <v>1167</v>
      </c>
      <c r="E635" s="13" t="s">
        <v>2</v>
      </c>
      <c r="F635" s="22" t="str">
        <f>HYPERLINK("#RF_cl3!A1","Renda Fixa Classe 3")</f>
        <v>Renda Fixa Classe 3</v>
      </c>
    </row>
    <row r="636" spans="2:6" x14ac:dyDescent="0.25">
      <c r="B636" s="13" t="s">
        <v>1407</v>
      </c>
      <c r="C636" s="31">
        <v>15342499000192</v>
      </c>
      <c r="D636" s="13" t="s">
        <v>1168</v>
      </c>
      <c r="E636" s="13" t="s">
        <v>4</v>
      </c>
      <c r="F636" s="22" t="str">
        <f>HYPERLINK("#RF_cl3!A1","Renda Fixa Classe 3")</f>
        <v>Renda Fixa Classe 3</v>
      </c>
    </row>
    <row r="637" spans="2:6" x14ac:dyDescent="0.25">
      <c r="B637" s="13" t="s">
        <v>1407</v>
      </c>
      <c r="C637" s="31">
        <v>15486112000171</v>
      </c>
      <c r="D637" s="13" t="s">
        <v>1169</v>
      </c>
      <c r="E637" s="13" t="s">
        <v>3</v>
      </c>
      <c r="F637" s="22" t="str">
        <f>HYPERLINK("#RF_cl2!A1","Renda Fixa Classe 2")</f>
        <v>Renda Fixa Classe 2</v>
      </c>
    </row>
    <row r="638" spans="2:6" x14ac:dyDescent="0.25">
      <c r="B638" s="13" t="s">
        <v>1411</v>
      </c>
      <c r="C638" s="31">
        <v>15505350000187</v>
      </c>
      <c r="D638" s="13" t="s">
        <v>547</v>
      </c>
      <c r="E638" s="13" t="s">
        <v>8</v>
      </c>
      <c r="F638" s="22" t="str">
        <f>HYPERLINK("#Mult_cl2!A1","Multimercado Classe 2")</f>
        <v>Multimercado Classe 2</v>
      </c>
    </row>
    <row r="639" spans="2:6" x14ac:dyDescent="0.25">
      <c r="B639" s="13" t="s">
        <v>1411</v>
      </c>
      <c r="C639" s="31">
        <v>15505376000125</v>
      </c>
      <c r="D639" s="13" t="s">
        <v>372</v>
      </c>
      <c r="E639" s="13" t="s">
        <v>8</v>
      </c>
      <c r="F639" s="22" t="str">
        <f>HYPERLINK("#Mult_cl3!A1","Multimercado Classe 3")</f>
        <v>Multimercado Classe 3</v>
      </c>
    </row>
    <row r="640" spans="2:6" x14ac:dyDescent="0.25">
      <c r="B640" s="13" t="s">
        <v>1407</v>
      </c>
      <c r="C640" s="31">
        <v>15636997000148</v>
      </c>
      <c r="D640" s="13" t="s">
        <v>1170</v>
      </c>
      <c r="E640" s="13" t="s">
        <v>8</v>
      </c>
      <c r="F640" s="22" t="str">
        <f>HYPERLINK("#RF_cl1!A1","Renda Fixa Classe 1")</f>
        <v>Renda Fixa Classe 1</v>
      </c>
    </row>
    <row r="641" spans="2:6" x14ac:dyDescent="0.25">
      <c r="B641" s="13" t="s">
        <v>1407</v>
      </c>
      <c r="C641" s="31">
        <v>15649194000128</v>
      </c>
      <c r="D641" s="13" t="s">
        <v>1171</v>
      </c>
      <c r="E641" s="13" t="s">
        <v>8</v>
      </c>
      <c r="F641" s="22" t="str">
        <f>HYPERLINK("#RF_cl2!A1","Renda Fixa Classe 2")</f>
        <v>Renda Fixa Classe 2</v>
      </c>
    </row>
    <row r="642" spans="2:6" x14ac:dyDescent="0.25">
      <c r="B642" s="13" t="s">
        <v>1408</v>
      </c>
      <c r="C642" s="31">
        <v>15649245000111</v>
      </c>
      <c r="D642" s="13" t="s">
        <v>1172</v>
      </c>
      <c r="E642" s="13" t="s">
        <v>8</v>
      </c>
      <c r="F642" s="22" t="str">
        <f>HYPERLINK("#Balan30_cl1!A1","Balanceados &gt;30% Classe 1")</f>
        <v>Balanceados &gt;30% Classe 1</v>
      </c>
    </row>
    <row r="643" spans="2:6" x14ac:dyDescent="0.25">
      <c r="B643" s="13" t="s">
        <v>1411</v>
      </c>
      <c r="C643" s="31">
        <v>15649269000170</v>
      </c>
      <c r="D643" s="13" t="s">
        <v>166</v>
      </c>
      <c r="E643" s="13" t="s">
        <v>8</v>
      </c>
      <c r="F643" s="22" t="str">
        <f>HYPERLINK("#Mult_cl4!A1","Multimercado Classe 4")</f>
        <v>Multimercado Classe 4</v>
      </c>
    </row>
    <row r="644" spans="2:6" x14ac:dyDescent="0.25">
      <c r="B644" s="13" t="s">
        <v>1411</v>
      </c>
      <c r="C644" s="31">
        <v>15649289000141</v>
      </c>
      <c r="D644" s="13" t="s">
        <v>113</v>
      </c>
      <c r="E644" s="13" t="s">
        <v>8</v>
      </c>
      <c r="F644" s="22" t="str">
        <f>HYPERLINK("#Mult_cl3!A1","Multimercado Classe 3")</f>
        <v>Multimercado Classe 3</v>
      </c>
    </row>
    <row r="645" spans="2:6" x14ac:dyDescent="0.25">
      <c r="B645" s="13" t="s">
        <v>1411</v>
      </c>
      <c r="C645" s="31">
        <v>15675444000102</v>
      </c>
      <c r="D645" s="13" t="s">
        <v>440</v>
      </c>
      <c r="E645" s="13" t="s">
        <v>10</v>
      </c>
      <c r="F645" s="22" t="str">
        <f>HYPERLINK("#Mult_cl4!A1","Multimercado Classe 4")</f>
        <v>Multimercado Classe 4</v>
      </c>
    </row>
    <row r="646" spans="2:6" x14ac:dyDescent="0.25">
      <c r="B646" s="13" t="s">
        <v>1407</v>
      </c>
      <c r="C646" s="31">
        <v>15730386000164</v>
      </c>
      <c r="D646" s="13" t="s">
        <v>1173</v>
      </c>
      <c r="E646" s="13" t="s">
        <v>8</v>
      </c>
      <c r="F646" s="22" t="str">
        <f>HYPERLINK("#RF_cl2!A1","Renda Fixa Classe 2")</f>
        <v>Renda Fixa Classe 2</v>
      </c>
    </row>
    <row r="647" spans="2:6" x14ac:dyDescent="0.25">
      <c r="B647" s="13" t="s">
        <v>1411</v>
      </c>
      <c r="C647" s="31">
        <v>15730623000197</v>
      </c>
      <c r="D647" s="13" t="s">
        <v>112</v>
      </c>
      <c r="E647" s="13" t="s">
        <v>8</v>
      </c>
      <c r="F647" s="22" t="str">
        <f>HYPERLINK("#Mult_cl3!A1","Multimercado Classe 3")</f>
        <v>Multimercado Classe 3</v>
      </c>
    </row>
    <row r="648" spans="2:6" x14ac:dyDescent="0.25">
      <c r="B648" s="13" t="s">
        <v>1411</v>
      </c>
      <c r="C648" s="31">
        <v>15730659000170</v>
      </c>
      <c r="D648" s="13" t="s">
        <v>581</v>
      </c>
      <c r="E648" s="13" t="s">
        <v>8</v>
      </c>
      <c r="F648" s="22" t="str">
        <f>HYPERLINK("#Mult_cl2!A1","Multimercado Classe 2")</f>
        <v>Multimercado Classe 2</v>
      </c>
    </row>
    <row r="649" spans="2:6" x14ac:dyDescent="0.25">
      <c r="B649" s="13" t="s">
        <v>1411</v>
      </c>
      <c r="C649" s="31">
        <v>15731175000146</v>
      </c>
      <c r="D649" s="13" t="s">
        <v>619</v>
      </c>
      <c r="E649" s="13" t="s">
        <v>8</v>
      </c>
      <c r="F649" s="22" t="str">
        <f>HYPERLINK("#Mult_cl2!A1","Multimercado Classe 2")</f>
        <v>Multimercado Classe 2</v>
      </c>
    </row>
    <row r="650" spans="2:6" x14ac:dyDescent="0.25">
      <c r="B650" s="13" t="s">
        <v>1411</v>
      </c>
      <c r="C650" s="31">
        <v>15731522000130</v>
      </c>
      <c r="D650" s="13" t="s">
        <v>608</v>
      </c>
      <c r="E650" s="13" t="s">
        <v>8</v>
      </c>
      <c r="F650" s="22" t="str">
        <f>HYPERLINK("#Mult_cl3!A1","Multimercado Classe 3")</f>
        <v>Multimercado Classe 3</v>
      </c>
    </row>
    <row r="651" spans="2:6" x14ac:dyDescent="0.25">
      <c r="B651" s="13" t="s">
        <v>1408</v>
      </c>
      <c r="C651" s="31">
        <v>15731618000107</v>
      </c>
      <c r="D651" s="13" t="s">
        <v>1174</v>
      </c>
      <c r="E651" s="13" t="s">
        <v>8</v>
      </c>
      <c r="F651" s="22" t="str">
        <f>HYPERLINK("#Balan30_cl2!A1","Balanceados &gt;30% Classe 2")</f>
        <v>Balanceados &gt;30% Classe 2</v>
      </c>
    </row>
    <row r="652" spans="2:6" x14ac:dyDescent="0.25">
      <c r="B652" s="13" t="s">
        <v>1411</v>
      </c>
      <c r="C652" s="31">
        <v>15740081000133</v>
      </c>
      <c r="D652" s="13" t="s">
        <v>480</v>
      </c>
      <c r="E652" s="13" t="s">
        <v>12</v>
      </c>
      <c r="F652" s="22" t="str">
        <f>HYPERLINK("#Mult_cl4!A1","Multimercado Classe 4")</f>
        <v>Multimercado Classe 4</v>
      </c>
    </row>
    <row r="653" spans="2:6" x14ac:dyDescent="0.25">
      <c r="B653" s="13" t="s">
        <v>1411</v>
      </c>
      <c r="C653" s="31">
        <v>15740225000151</v>
      </c>
      <c r="D653" s="13" t="s">
        <v>244</v>
      </c>
      <c r="E653" s="13" t="s">
        <v>12</v>
      </c>
      <c r="F653" s="22" t="str">
        <f>HYPERLINK("#Mult_cl4!A1","Multimercado Classe 4")</f>
        <v>Multimercado Classe 4</v>
      </c>
    </row>
    <row r="654" spans="2:6" x14ac:dyDescent="0.25">
      <c r="B654" s="13" t="s">
        <v>1407</v>
      </c>
      <c r="C654" s="31">
        <v>15740330000190</v>
      </c>
      <c r="D654" s="13" t="s">
        <v>1175</v>
      </c>
      <c r="E654" s="13" t="s">
        <v>12</v>
      </c>
      <c r="F654" s="22" t="str">
        <f>HYPERLINK("#RF_cl3!A1","Renda Fixa Classe 3")</f>
        <v>Renda Fixa Classe 3</v>
      </c>
    </row>
    <row r="655" spans="2:6" x14ac:dyDescent="0.25">
      <c r="B655" s="13" t="s">
        <v>1411</v>
      </c>
      <c r="C655" s="31">
        <v>15799623000143</v>
      </c>
      <c r="D655" s="13" t="s">
        <v>84</v>
      </c>
      <c r="E655" s="13" t="s">
        <v>10</v>
      </c>
      <c r="F655" s="22" t="str">
        <f>HYPERLINK("#Mult_cl3!A1","Multimercado Classe 3")</f>
        <v>Multimercado Classe 3</v>
      </c>
    </row>
    <row r="656" spans="2:6" x14ac:dyDescent="0.25">
      <c r="B656" s="13" t="s">
        <v>1411</v>
      </c>
      <c r="C656" s="31">
        <v>15799643000114</v>
      </c>
      <c r="D656" s="13" t="s">
        <v>444</v>
      </c>
      <c r="E656" s="13" t="s">
        <v>10</v>
      </c>
      <c r="F656" s="22" t="str">
        <f>HYPERLINK("#Mult_cl4!A1","Multimercado Classe 4")</f>
        <v>Multimercado Classe 4</v>
      </c>
    </row>
    <row r="657" spans="2:6" x14ac:dyDescent="0.25">
      <c r="B657" s="13" t="s">
        <v>1411</v>
      </c>
      <c r="C657" s="31">
        <v>15807819000132</v>
      </c>
      <c r="D657" s="13" t="s">
        <v>552</v>
      </c>
      <c r="E657" s="13" t="s">
        <v>2</v>
      </c>
      <c r="F657" s="22" t="str">
        <f>HYPERLINK("#Mult_cl2!A1","Multimercado Classe 2")</f>
        <v>Multimercado Classe 2</v>
      </c>
    </row>
    <row r="658" spans="2:6" x14ac:dyDescent="0.25">
      <c r="B658" s="13" t="s">
        <v>1411</v>
      </c>
      <c r="C658" s="31">
        <v>15862867000123</v>
      </c>
      <c r="D658" s="13" t="s">
        <v>332</v>
      </c>
      <c r="E658" s="13" t="s">
        <v>2</v>
      </c>
      <c r="F658" s="22" t="str">
        <f>HYPERLINK("#Mult_cl4!A1","Multimercado Classe 4")</f>
        <v>Multimercado Classe 4</v>
      </c>
    </row>
    <row r="659" spans="2:6" x14ac:dyDescent="0.25">
      <c r="B659" s="13" t="s">
        <v>1411</v>
      </c>
      <c r="C659" s="31">
        <v>16478736000100</v>
      </c>
      <c r="D659" s="13" t="s">
        <v>542</v>
      </c>
      <c r="E659" s="13" t="s">
        <v>2</v>
      </c>
      <c r="F659" s="22" t="str">
        <f>HYPERLINK("#Mult_cl3!A1","Multimercado Classe 3")</f>
        <v>Multimercado Classe 3</v>
      </c>
    </row>
    <row r="660" spans="2:6" x14ac:dyDescent="0.25">
      <c r="B660" s="13" t="s">
        <v>1407</v>
      </c>
      <c r="C660" s="31">
        <v>16557835000187</v>
      </c>
      <c r="D660" s="13" t="s">
        <v>1176</v>
      </c>
      <c r="E660" s="13" t="s">
        <v>2</v>
      </c>
      <c r="F660" s="22" t="str">
        <f>HYPERLINK("#RF_cl2!A1","Renda Fixa Classe 2")</f>
        <v>Renda Fixa Classe 2</v>
      </c>
    </row>
    <row r="661" spans="2:6" x14ac:dyDescent="0.25">
      <c r="B661" s="13" t="s">
        <v>1411</v>
      </c>
      <c r="C661" s="31">
        <v>16575253000123</v>
      </c>
      <c r="D661" s="13" t="s">
        <v>629</v>
      </c>
      <c r="E661" s="13" t="s">
        <v>2</v>
      </c>
      <c r="F661" s="22" t="str">
        <f>HYPERLINK("#Mult_cl3!A1","Multimercado Classe 3")</f>
        <v>Multimercado Classe 3</v>
      </c>
    </row>
    <row r="662" spans="2:6" x14ac:dyDescent="0.25">
      <c r="B662" s="13" t="s">
        <v>1411</v>
      </c>
      <c r="C662" s="31">
        <v>16607859000101</v>
      </c>
      <c r="D662" s="13" t="s">
        <v>290</v>
      </c>
      <c r="E662" s="13" t="s">
        <v>12</v>
      </c>
      <c r="F662" s="22" t="str">
        <f>HYPERLINK("#Mult_cl4!A1","Multimercado Classe 4")</f>
        <v>Multimercado Classe 4</v>
      </c>
    </row>
    <row r="663" spans="2:6" x14ac:dyDescent="0.25">
      <c r="B663" s="13" t="s">
        <v>1411</v>
      </c>
      <c r="C663" s="31">
        <v>16607869000139</v>
      </c>
      <c r="D663" s="13" t="s">
        <v>496</v>
      </c>
      <c r="E663" s="13" t="s">
        <v>12</v>
      </c>
      <c r="F663" s="22" t="str">
        <f>HYPERLINK("#Mult_cl4!A1","Multimercado Classe 4")</f>
        <v>Multimercado Classe 4</v>
      </c>
    </row>
    <row r="664" spans="2:6" x14ac:dyDescent="0.25">
      <c r="B664" s="13" t="s">
        <v>1411</v>
      </c>
      <c r="C664" s="31">
        <v>16617513000186</v>
      </c>
      <c r="D664" s="13" t="s">
        <v>266</v>
      </c>
      <c r="E664" s="13" t="s">
        <v>31</v>
      </c>
      <c r="F664" s="22" t="str">
        <f>HYPERLINK("#Mult_cl4!A1","Multimercado Classe 4")</f>
        <v>Multimercado Classe 4</v>
      </c>
    </row>
    <row r="665" spans="2:6" x14ac:dyDescent="0.25">
      <c r="B665" s="13" t="s">
        <v>1411</v>
      </c>
      <c r="C665" s="31">
        <v>16619471000112</v>
      </c>
      <c r="D665" s="13" t="s">
        <v>671</v>
      </c>
      <c r="E665" s="13" t="s">
        <v>2</v>
      </c>
      <c r="F665" s="22" t="str">
        <f>HYPERLINK("#Mult_cl3!A1","Multimercado Classe 3")</f>
        <v>Multimercado Classe 3</v>
      </c>
    </row>
    <row r="666" spans="2:6" x14ac:dyDescent="0.25">
      <c r="B666" s="13" t="s">
        <v>1407</v>
      </c>
      <c r="C666" s="31">
        <v>16687215000162</v>
      </c>
      <c r="D666" s="13" t="s">
        <v>1177</v>
      </c>
      <c r="E666" s="13" t="s">
        <v>2</v>
      </c>
      <c r="F666" s="22" t="str">
        <f>HYPERLINK("#RF_cl2!A1","Renda Fixa Classe 2")</f>
        <v>Renda Fixa Classe 2</v>
      </c>
    </row>
    <row r="667" spans="2:6" x14ac:dyDescent="0.25">
      <c r="B667" s="13" t="s">
        <v>1407</v>
      </c>
      <c r="C667" s="31">
        <v>16687215000162</v>
      </c>
      <c r="D667" s="13" t="s">
        <v>1177</v>
      </c>
      <c r="E667" s="13" t="s">
        <v>33</v>
      </c>
      <c r="F667" s="22" t="str">
        <f>HYPERLINK("#RF_cl2!A1","Renda Fixa Classe 2")</f>
        <v>Renda Fixa Classe 2</v>
      </c>
    </row>
    <row r="668" spans="2:6" x14ac:dyDescent="0.25">
      <c r="B668" s="13" t="s">
        <v>1407</v>
      </c>
      <c r="C668" s="31">
        <v>16687228000131</v>
      </c>
      <c r="D668" s="13" t="s">
        <v>1178</v>
      </c>
      <c r="E668" s="13" t="s">
        <v>2</v>
      </c>
      <c r="F668" s="22" t="str">
        <f>HYPERLINK("#RF_cl2!A1","Renda Fixa Classe 2")</f>
        <v>Renda Fixa Classe 2</v>
      </c>
    </row>
    <row r="669" spans="2:6" x14ac:dyDescent="0.25">
      <c r="B669" s="13" t="s">
        <v>1407</v>
      </c>
      <c r="C669" s="31">
        <v>16687228000131</v>
      </c>
      <c r="D669" s="13" t="s">
        <v>1178</v>
      </c>
      <c r="E669" s="13" t="s">
        <v>33</v>
      </c>
      <c r="F669" s="22" t="str">
        <f>HYPERLINK("#RF_cl2!A1","Renda Fixa Classe 2")</f>
        <v>Renda Fixa Classe 2</v>
      </c>
    </row>
    <row r="670" spans="2:6" x14ac:dyDescent="0.25">
      <c r="B670" s="13" t="s">
        <v>1408</v>
      </c>
      <c r="C670" s="31">
        <v>16718137000116</v>
      </c>
      <c r="D670" s="13" t="s">
        <v>1179</v>
      </c>
      <c r="E670" s="13" t="s">
        <v>8</v>
      </c>
      <c r="F670" s="22" t="str">
        <f>HYPERLINK("#Balan30_cl2!A1","Balanceados &gt;30% Classe 2")</f>
        <v>Balanceados &gt;30% Classe 2</v>
      </c>
    </row>
    <row r="671" spans="2:6" x14ac:dyDescent="0.25">
      <c r="B671" s="13" t="s">
        <v>1411</v>
      </c>
      <c r="C671" s="31">
        <v>16718289000119</v>
      </c>
      <c r="D671" s="13" t="s">
        <v>564</v>
      </c>
      <c r="E671" s="13" t="s">
        <v>8</v>
      </c>
      <c r="F671" s="22" t="str">
        <f>HYPERLINK("#Mult_cl3!A1","Multimercado Classe 3")</f>
        <v>Multimercado Classe 3</v>
      </c>
    </row>
    <row r="672" spans="2:6" x14ac:dyDescent="0.25">
      <c r="B672" s="13" t="s">
        <v>1411</v>
      </c>
      <c r="C672" s="31">
        <v>16858948000112</v>
      </c>
      <c r="D672" s="13" t="s">
        <v>268</v>
      </c>
      <c r="E672" s="13" t="s">
        <v>2</v>
      </c>
      <c r="F672" s="22" t="str">
        <f>HYPERLINK("#Mult_cl3!A1","Multimercado Classe 3")</f>
        <v>Multimercado Classe 3</v>
      </c>
    </row>
    <row r="673" spans="2:6" x14ac:dyDescent="0.25">
      <c r="B673" s="13" t="s">
        <v>1411</v>
      </c>
      <c r="C673" s="31">
        <v>16858975000195</v>
      </c>
      <c r="D673" s="13" t="s">
        <v>196</v>
      </c>
      <c r="E673" s="13" t="s">
        <v>2</v>
      </c>
      <c r="F673" s="22" t="str">
        <f>HYPERLINK("#Mult_cl4!A1","Multimercado Classe 4")</f>
        <v>Multimercado Classe 4</v>
      </c>
    </row>
    <row r="674" spans="2:6" x14ac:dyDescent="0.25">
      <c r="B674" s="13" t="s">
        <v>1411</v>
      </c>
      <c r="C674" s="31">
        <v>16866522000100</v>
      </c>
      <c r="D674" s="13" t="s">
        <v>229</v>
      </c>
      <c r="E674" s="13" t="s">
        <v>2</v>
      </c>
      <c r="F674" s="22" t="str">
        <f>HYPERLINK("#Mult_cl3!A1","Multimercado Classe 3")</f>
        <v>Multimercado Classe 3</v>
      </c>
    </row>
    <row r="675" spans="2:6" x14ac:dyDescent="0.25">
      <c r="B675" s="13" t="s">
        <v>1407</v>
      </c>
      <c r="C675" s="31">
        <v>16877553000167</v>
      </c>
      <c r="D675" s="13" t="s">
        <v>1180</v>
      </c>
      <c r="E675" s="13" t="s">
        <v>29</v>
      </c>
      <c r="F675" s="22" t="str">
        <f>HYPERLINK("#RF_cl1!A1","Renda Fixa Classe 1")</f>
        <v>Renda Fixa Classe 1</v>
      </c>
    </row>
    <row r="676" spans="2:6" x14ac:dyDescent="0.25">
      <c r="B676" s="13" t="s">
        <v>1411</v>
      </c>
      <c r="C676" s="31">
        <v>16877592000164</v>
      </c>
      <c r="D676" s="13" t="s">
        <v>485</v>
      </c>
      <c r="E676" s="13" t="s">
        <v>29</v>
      </c>
      <c r="F676" s="22" t="str">
        <f>HYPERLINK("#Mult_cl4!A1","Multimercado Classe 4")</f>
        <v>Multimercado Classe 4</v>
      </c>
    </row>
    <row r="677" spans="2:6" x14ac:dyDescent="0.25">
      <c r="B677" s="13" t="s">
        <v>1411</v>
      </c>
      <c r="C677" s="31">
        <v>16878608000153</v>
      </c>
      <c r="D677" s="13" t="s">
        <v>200</v>
      </c>
      <c r="E677" s="13" t="s">
        <v>2</v>
      </c>
      <c r="F677" s="22" t="str">
        <f>HYPERLINK("#Mult_cl4!A1","Multimercado Classe 4")</f>
        <v>Multimercado Classe 4</v>
      </c>
    </row>
    <row r="678" spans="2:6" x14ac:dyDescent="0.25">
      <c r="B678" s="13" t="s">
        <v>1411</v>
      </c>
      <c r="C678" s="31">
        <v>17035658000131</v>
      </c>
      <c r="D678" s="13" t="s">
        <v>534</v>
      </c>
      <c r="E678" s="13" t="s">
        <v>8</v>
      </c>
      <c r="F678" s="22" t="str">
        <f>HYPERLINK("#Mult_cl2!A1","Multimercado Classe 2")</f>
        <v>Multimercado Classe 2</v>
      </c>
    </row>
    <row r="679" spans="2:6" x14ac:dyDescent="0.25">
      <c r="B679" s="13" t="s">
        <v>1411</v>
      </c>
      <c r="C679" s="31">
        <v>17036267000131</v>
      </c>
      <c r="D679" s="13" t="s">
        <v>473</v>
      </c>
      <c r="E679" s="13" t="s">
        <v>8</v>
      </c>
      <c r="F679" s="22" t="str">
        <f>HYPERLINK("#Mult_cl4!A1","Multimercado Classe 4")</f>
        <v>Multimercado Classe 4</v>
      </c>
    </row>
    <row r="680" spans="2:6" x14ac:dyDescent="0.25">
      <c r="B680" s="13" t="s">
        <v>1411</v>
      </c>
      <c r="C680" s="31">
        <v>17036295000159</v>
      </c>
      <c r="D680" s="13" t="s">
        <v>146</v>
      </c>
      <c r="E680" s="13" t="s">
        <v>8</v>
      </c>
      <c r="F680" s="22" t="str">
        <f>HYPERLINK("#Mult_cl4!A1","Multimercado Classe 4")</f>
        <v>Multimercado Classe 4</v>
      </c>
    </row>
    <row r="681" spans="2:6" x14ac:dyDescent="0.25">
      <c r="B681" s="13" t="s">
        <v>1411</v>
      </c>
      <c r="C681" s="31">
        <v>17036470000108</v>
      </c>
      <c r="D681" s="13" t="s">
        <v>554</v>
      </c>
      <c r="E681" s="13" t="s">
        <v>8</v>
      </c>
      <c r="F681" s="22" t="str">
        <f>HYPERLINK("#Mult_cl3!A1","Multimercado Classe 3")</f>
        <v>Multimercado Classe 3</v>
      </c>
    </row>
    <row r="682" spans="2:6" x14ac:dyDescent="0.25">
      <c r="B682" s="13" t="s">
        <v>1411</v>
      </c>
      <c r="C682" s="31">
        <v>17036474000196</v>
      </c>
      <c r="D682" s="13" t="s">
        <v>108</v>
      </c>
      <c r="E682" s="13" t="s">
        <v>8</v>
      </c>
      <c r="F682" s="22" t="str">
        <f>HYPERLINK("#Mult_cl3!A1","Multimercado Classe 3")</f>
        <v>Multimercado Classe 3</v>
      </c>
    </row>
    <row r="683" spans="2:6" x14ac:dyDescent="0.25">
      <c r="B683" s="13" t="s">
        <v>1411</v>
      </c>
      <c r="C683" s="31">
        <v>17036481000198</v>
      </c>
      <c r="D683" s="13" t="s">
        <v>189</v>
      </c>
      <c r="E683" s="13" t="s">
        <v>8</v>
      </c>
      <c r="F683" s="22" t="str">
        <f>HYPERLINK("#Mult_cl4!A1","Multimercado Classe 4")</f>
        <v>Multimercado Classe 4</v>
      </c>
    </row>
    <row r="684" spans="2:6" x14ac:dyDescent="0.25">
      <c r="B684" s="13" t="s">
        <v>1411</v>
      </c>
      <c r="C684" s="31">
        <v>17036514000108</v>
      </c>
      <c r="D684" s="13" t="s">
        <v>556</v>
      </c>
      <c r="E684" s="13" t="s">
        <v>8</v>
      </c>
      <c r="F684" s="22" t="str">
        <f>HYPERLINK("#Mult_cl2!A1","Multimercado Classe 2")</f>
        <v>Multimercado Classe 2</v>
      </c>
    </row>
    <row r="685" spans="2:6" x14ac:dyDescent="0.25">
      <c r="B685" s="13" t="s">
        <v>1411</v>
      </c>
      <c r="C685" s="31">
        <v>17051006000190</v>
      </c>
      <c r="D685" s="13" t="s">
        <v>313</v>
      </c>
      <c r="E685" s="13" t="s">
        <v>8</v>
      </c>
      <c r="F685" s="22" t="str">
        <f>HYPERLINK("#Mult_cl3!A1","Multimercado Classe 3")</f>
        <v>Multimercado Classe 3</v>
      </c>
    </row>
    <row r="686" spans="2:6" x14ac:dyDescent="0.25">
      <c r="B686" s="13" t="s">
        <v>1411</v>
      </c>
      <c r="C686" s="31">
        <v>17051073000105</v>
      </c>
      <c r="D686" s="13" t="s">
        <v>155</v>
      </c>
      <c r="E686" s="13" t="s">
        <v>8</v>
      </c>
      <c r="F686" s="22" t="str">
        <f>HYPERLINK("#Mult_cl4!A1","Multimercado Classe 4")</f>
        <v>Multimercado Classe 4</v>
      </c>
    </row>
    <row r="687" spans="2:6" x14ac:dyDescent="0.25">
      <c r="B687" s="13" t="s">
        <v>1407</v>
      </c>
      <c r="C687" s="31">
        <v>17056302000184</v>
      </c>
      <c r="D687" s="13" t="s">
        <v>1181</v>
      </c>
      <c r="E687" s="13" t="s">
        <v>2</v>
      </c>
      <c r="F687" s="22" t="str">
        <f>HYPERLINK("#RF_cl2!A1","Renda Fixa Classe 2")</f>
        <v>Renda Fixa Classe 2</v>
      </c>
    </row>
    <row r="688" spans="2:6" x14ac:dyDescent="0.25">
      <c r="B688" s="13" t="s">
        <v>1407</v>
      </c>
      <c r="C688" s="31">
        <v>17072616000170</v>
      </c>
      <c r="D688" s="13" t="s">
        <v>1182</v>
      </c>
      <c r="E688" s="13" t="s">
        <v>7</v>
      </c>
      <c r="F688" s="22" t="str">
        <f>HYPERLINK("#RF_cl3!A1","Renda Fixa Classe 3")</f>
        <v>Renda Fixa Classe 3</v>
      </c>
    </row>
    <row r="689" spans="2:6" x14ac:dyDescent="0.25">
      <c r="B689" s="13" t="s">
        <v>1412</v>
      </c>
      <c r="C689" s="31">
        <v>17116228000144</v>
      </c>
      <c r="D689" s="13" t="s">
        <v>1183</v>
      </c>
      <c r="E689" s="13" t="s">
        <v>3</v>
      </c>
      <c r="F689" s="22" t="str">
        <f>HYPERLINK("#Data_cl1!A1","Data Alvo Classe 1")</f>
        <v>Data Alvo Classe 1</v>
      </c>
    </row>
    <row r="690" spans="2:6" x14ac:dyDescent="0.25">
      <c r="B690" s="13" t="s">
        <v>1407</v>
      </c>
      <c r="C690" s="31">
        <v>17138011000135</v>
      </c>
      <c r="D690" s="13" t="s">
        <v>1184</v>
      </c>
      <c r="E690" s="13" t="s">
        <v>846</v>
      </c>
      <c r="F690" s="22" t="str">
        <f>HYPERLINK("#RF_cl2!A1","Renda Fixa Classe 2")</f>
        <v>Renda Fixa Classe 2</v>
      </c>
    </row>
    <row r="691" spans="2:6" x14ac:dyDescent="0.25">
      <c r="B691" s="13" t="s">
        <v>1411</v>
      </c>
      <c r="C691" s="31">
        <v>17138067000190</v>
      </c>
      <c r="D691" s="13" t="s">
        <v>354</v>
      </c>
      <c r="E691" s="13" t="s">
        <v>31</v>
      </c>
      <c r="F691" s="22" t="str">
        <f>HYPERLINK("#Mult_cl4!A1","Multimercado Classe 4")</f>
        <v>Multimercado Classe 4</v>
      </c>
    </row>
    <row r="692" spans="2:6" x14ac:dyDescent="0.25">
      <c r="B692" s="13" t="s">
        <v>1407</v>
      </c>
      <c r="C692" s="31">
        <v>17138170000130</v>
      </c>
      <c r="D692" s="13" t="s">
        <v>1185</v>
      </c>
      <c r="E692" s="13" t="s">
        <v>12</v>
      </c>
      <c r="F692" s="22" t="str">
        <f>HYPERLINK("#RF_cl3!A1","Renda Fixa Classe 3")</f>
        <v>Renda Fixa Classe 3</v>
      </c>
    </row>
    <row r="693" spans="2:6" x14ac:dyDescent="0.25">
      <c r="B693" s="13" t="s">
        <v>1407</v>
      </c>
      <c r="C693" s="31">
        <v>17138471000163</v>
      </c>
      <c r="D693" s="13" t="s">
        <v>1186</v>
      </c>
      <c r="E693" s="13" t="s">
        <v>12</v>
      </c>
      <c r="F693" s="22" t="str">
        <f>HYPERLINK("#RF_cl2!A1","Renda Fixa Classe 2")</f>
        <v>Renda Fixa Classe 2</v>
      </c>
    </row>
    <row r="694" spans="2:6" x14ac:dyDescent="0.25">
      <c r="B694" s="13" t="s">
        <v>1411</v>
      </c>
      <c r="C694" s="31">
        <v>17138511000177</v>
      </c>
      <c r="D694" s="13" t="s">
        <v>330</v>
      </c>
      <c r="E694" s="13" t="s">
        <v>12</v>
      </c>
      <c r="F694" s="22" t="str">
        <f>HYPERLINK("#Mult_cl4!A1","Multimercado Classe 4")</f>
        <v>Multimercado Classe 4</v>
      </c>
    </row>
    <row r="695" spans="2:6" x14ac:dyDescent="0.25">
      <c r="B695" s="13" t="s">
        <v>1411</v>
      </c>
      <c r="C695" s="31">
        <v>17155231000177</v>
      </c>
      <c r="D695" s="13" t="s">
        <v>529</v>
      </c>
      <c r="E695" s="13" t="s">
        <v>2</v>
      </c>
      <c r="F695" s="22" t="str">
        <f>HYPERLINK("#Mult_cl2!A1","Multimercado Classe 2")</f>
        <v>Multimercado Classe 2</v>
      </c>
    </row>
    <row r="696" spans="2:6" x14ac:dyDescent="0.25">
      <c r="B696" s="13" t="s">
        <v>1412</v>
      </c>
      <c r="C696" s="31">
        <v>17188325000142</v>
      </c>
      <c r="D696" s="13" t="s">
        <v>1187</v>
      </c>
      <c r="E696" s="13" t="s">
        <v>3</v>
      </c>
      <c r="F696" s="22" t="str">
        <f>HYPERLINK("#Data_cl2!A1","Data Alvo Classe 2")</f>
        <v>Data Alvo Classe 2</v>
      </c>
    </row>
    <row r="697" spans="2:6" x14ac:dyDescent="0.25">
      <c r="B697" s="13" t="s">
        <v>1412</v>
      </c>
      <c r="C697" s="31">
        <v>17188337000177</v>
      </c>
      <c r="D697" s="13" t="s">
        <v>1188</v>
      </c>
      <c r="E697" s="13" t="s">
        <v>3</v>
      </c>
      <c r="F697" s="22" t="str">
        <f>HYPERLINK("#Data_cl3!A1","Data Alvo Classe 3")</f>
        <v>Data Alvo Classe 3</v>
      </c>
    </row>
    <row r="698" spans="2:6" x14ac:dyDescent="0.25">
      <c r="B698" s="13" t="s">
        <v>1412</v>
      </c>
      <c r="C698" s="31">
        <v>17209706000160</v>
      </c>
      <c r="D698" s="13" t="s">
        <v>1189</v>
      </c>
      <c r="E698" s="13" t="s">
        <v>3</v>
      </c>
      <c r="F698" s="22" t="str">
        <f>HYPERLINK("#Data_cl2!A1","Data Alvo Classe 2")</f>
        <v>Data Alvo Classe 2</v>
      </c>
    </row>
    <row r="699" spans="2:6" x14ac:dyDescent="0.25">
      <c r="B699" s="13" t="s">
        <v>1412</v>
      </c>
      <c r="C699" s="31">
        <v>17209709000102</v>
      </c>
      <c r="D699" s="13" t="s">
        <v>1190</v>
      </c>
      <c r="E699" s="13" t="s">
        <v>3</v>
      </c>
      <c r="F699" s="22" t="str">
        <f>HYPERLINK("#Data_cl1!A1","Data Alvo Classe 1")</f>
        <v>Data Alvo Classe 1</v>
      </c>
    </row>
    <row r="700" spans="2:6" x14ac:dyDescent="0.25">
      <c r="B700" s="13" t="s">
        <v>1407</v>
      </c>
      <c r="C700" s="31">
        <v>17253828000154</v>
      </c>
      <c r="D700" s="13" t="s">
        <v>1191</v>
      </c>
      <c r="E700" s="13" t="s">
        <v>31</v>
      </c>
      <c r="F700" s="22" t="str">
        <f>HYPERLINK("#RF_cl2!A1","Renda Fixa Classe 2")</f>
        <v>Renda Fixa Classe 2</v>
      </c>
    </row>
    <row r="701" spans="2:6" x14ac:dyDescent="0.25">
      <c r="B701" s="13" t="s">
        <v>1409</v>
      </c>
      <c r="C701" s="31">
        <v>17285066000178</v>
      </c>
      <c r="D701" s="13" t="s">
        <v>1192</v>
      </c>
      <c r="E701" s="13" t="s">
        <v>30</v>
      </c>
      <c r="F701" s="22" t="str">
        <f>HYPERLINK("#Balan1530_cl2!A1","Balanceados de 15% a 30% Classe 2")</f>
        <v>Balanceados de 15% a 30% Classe 2</v>
      </c>
    </row>
    <row r="702" spans="2:6" x14ac:dyDescent="0.25">
      <c r="B702" s="13" t="s">
        <v>1409</v>
      </c>
      <c r="C702" s="31">
        <v>17285066000178</v>
      </c>
      <c r="D702" s="13" t="s">
        <v>1192</v>
      </c>
      <c r="E702" s="13" t="s">
        <v>10</v>
      </c>
      <c r="F702" s="22" t="str">
        <f>HYPERLINK("#Balan1530_cl2!A1","Balanceados de 15% a 30% Classe 2")</f>
        <v>Balanceados de 15% a 30% Classe 2</v>
      </c>
    </row>
    <row r="703" spans="2:6" x14ac:dyDescent="0.25">
      <c r="B703" s="13" t="s">
        <v>1410</v>
      </c>
      <c r="C703" s="31">
        <v>17320430000193</v>
      </c>
      <c r="D703" s="13" t="s">
        <v>1193</v>
      </c>
      <c r="E703" s="13" t="s">
        <v>30</v>
      </c>
      <c r="F703" s="22" t="str">
        <f>HYPERLINK("#Balan15_cl1!A1","Balanceados até 15% Classe 1")</f>
        <v>Balanceados até 15% Classe 1</v>
      </c>
    </row>
    <row r="704" spans="2:6" x14ac:dyDescent="0.25">
      <c r="B704" s="13" t="s">
        <v>1410</v>
      </c>
      <c r="C704" s="31">
        <v>17320430000193</v>
      </c>
      <c r="D704" s="13" t="s">
        <v>1193</v>
      </c>
      <c r="E704" s="13" t="s">
        <v>10</v>
      </c>
      <c r="F704" s="22" t="str">
        <f>HYPERLINK("#Balan15_cl1!A1","Balanceados até 15% Classe 1")</f>
        <v>Balanceados até 15% Classe 1</v>
      </c>
    </row>
    <row r="705" spans="2:6" x14ac:dyDescent="0.25">
      <c r="B705" s="13" t="s">
        <v>1407</v>
      </c>
      <c r="C705" s="31">
        <v>17320511000193</v>
      </c>
      <c r="D705" s="13" t="s">
        <v>1194</v>
      </c>
      <c r="E705" s="13" t="s">
        <v>30</v>
      </c>
      <c r="F705" s="22" t="str">
        <f>HYPERLINK("#RF_cl2!A1","Renda Fixa Classe 2")</f>
        <v>Renda Fixa Classe 2</v>
      </c>
    </row>
    <row r="706" spans="2:6" x14ac:dyDescent="0.25">
      <c r="B706" s="13" t="s">
        <v>1407</v>
      </c>
      <c r="C706" s="31">
        <v>17320511000193</v>
      </c>
      <c r="D706" s="13" t="s">
        <v>1194</v>
      </c>
      <c r="E706" s="13" t="s">
        <v>10</v>
      </c>
      <c r="F706" s="22" t="str">
        <f>HYPERLINK("#RF_cl2!A1","Renda Fixa Classe 2")</f>
        <v>Renda Fixa Classe 2</v>
      </c>
    </row>
    <row r="707" spans="2:6" x14ac:dyDescent="0.25">
      <c r="B707" s="13" t="s">
        <v>1411</v>
      </c>
      <c r="C707" s="31">
        <v>17329451000170</v>
      </c>
      <c r="D707" s="13" t="s">
        <v>142</v>
      </c>
      <c r="E707" s="13" t="s">
        <v>8</v>
      </c>
      <c r="F707" s="22" t="str">
        <f>HYPERLINK("#Mult_cl4!A1","Multimercado Classe 4")</f>
        <v>Multimercado Classe 4</v>
      </c>
    </row>
    <row r="708" spans="2:6" x14ac:dyDescent="0.25">
      <c r="B708" s="13" t="s">
        <v>1411</v>
      </c>
      <c r="C708" s="31">
        <v>17329456000100</v>
      </c>
      <c r="D708" s="13" t="s">
        <v>537</v>
      </c>
      <c r="E708" s="13" t="s">
        <v>8</v>
      </c>
      <c r="F708" s="22" t="str">
        <f>HYPERLINK("#Mult_cl2!A1","Multimercado Classe 2")</f>
        <v>Multimercado Classe 2</v>
      </c>
    </row>
    <row r="709" spans="2:6" x14ac:dyDescent="0.25">
      <c r="B709" s="13" t="s">
        <v>1411</v>
      </c>
      <c r="C709" s="31">
        <v>17329571000177</v>
      </c>
      <c r="D709" s="13" t="s">
        <v>99</v>
      </c>
      <c r="E709" s="13" t="s">
        <v>8</v>
      </c>
      <c r="F709" s="22" t="str">
        <f>HYPERLINK("#Mult_cl4!A1","Multimercado Classe 4")</f>
        <v>Multimercado Classe 4</v>
      </c>
    </row>
    <row r="710" spans="2:6" x14ac:dyDescent="0.25">
      <c r="B710" s="13" t="s">
        <v>1411</v>
      </c>
      <c r="C710" s="31">
        <v>17329638000173</v>
      </c>
      <c r="D710" s="13" t="s">
        <v>123</v>
      </c>
      <c r="E710" s="13" t="s">
        <v>8</v>
      </c>
      <c r="F710" s="22" t="str">
        <f>HYPERLINK("#Mult_cl3!A1","Multimercado Classe 3")</f>
        <v>Multimercado Classe 3</v>
      </c>
    </row>
    <row r="711" spans="2:6" x14ac:dyDescent="0.25">
      <c r="B711" s="13" t="s">
        <v>1411</v>
      </c>
      <c r="C711" s="31">
        <v>17329642000131</v>
      </c>
      <c r="D711" s="13" t="s">
        <v>125</v>
      </c>
      <c r="E711" s="13" t="s">
        <v>8</v>
      </c>
      <c r="F711" s="22" t="str">
        <f>HYPERLINK("#Mult_cl3!A1","Multimercado Classe 3")</f>
        <v>Multimercado Classe 3</v>
      </c>
    </row>
    <row r="712" spans="2:6" x14ac:dyDescent="0.25">
      <c r="B712" s="13" t="s">
        <v>1411</v>
      </c>
      <c r="C712" s="31">
        <v>17329644000120</v>
      </c>
      <c r="D712" s="13" t="s">
        <v>121</v>
      </c>
      <c r="E712" s="13" t="s">
        <v>8</v>
      </c>
      <c r="F712" s="22" t="str">
        <f>HYPERLINK("#Mult_cl3!A1","Multimercado Classe 3")</f>
        <v>Multimercado Classe 3</v>
      </c>
    </row>
    <row r="713" spans="2:6" x14ac:dyDescent="0.25">
      <c r="B713" s="13" t="s">
        <v>1411</v>
      </c>
      <c r="C713" s="31">
        <v>17329651000122</v>
      </c>
      <c r="D713" s="13" t="s">
        <v>308</v>
      </c>
      <c r="E713" s="13" t="s">
        <v>8</v>
      </c>
      <c r="F713" s="22" t="str">
        <f>HYPERLINK("#Mult_cl3!A1","Multimercado Classe 3")</f>
        <v>Multimercado Classe 3</v>
      </c>
    </row>
    <row r="714" spans="2:6" x14ac:dyDescent="0.25">
      <c r="B714" s="13" t="s">
        <v>1411</v>
      </c>
      <c r="C714" s="31">
        <v>17329695000152</v>
      </c>
      <c r="D714" s="13" t="s">
        <v>161</v>
      </c>
      <c r="E714" s="13" t="s">
        <v>8</v>
      </c>
      <c r="F714" s="22" t="str">
        <f>HYPERLINK("#Mult_cl3!A1","Multimercado Classe 3")</f>
        <v>Multimercado Classe 3</v>
      </c>
    </row>
    <row r="715" spans="2:6" x14ac:dyDescent="0.25">
      <c r="B715" s="13" t="s">
        <v>1407</v>
      </c>
      <c r="C715" s="31">
        <v>17329746000146</v>
      </c>
      <c r="D715" s="13" t="s">
        <v>1195</v>
      </c>
      <c r="E715" s="13" t="s">
        <v>32</v>
      </c>
      <c r="F715" s="22" t="str">
        <f>HYPERLINK("#RF_cl2!A1","Renda Fixa Classe 2")</f>
        <v>Renda Fixa Classe 2</v>
      </c>
    </row>
    <row r="716" spans="2:6" x14ac:dyDescent="0.25">
      <c r="B716" s="13" t="s">
        <v>1411</v>
      </c>
      <c r="C716" s="31">
        <v>17329774000163</v>
      </c>
      <c r="D716" s="13" t="s">
        <v>138</v>
      </c>
      <c r="E716" s="13" t="s">
        <v>8</v>
      </c>
      <c r="F716" s="22" t="str">
        <f>HYPERLINK("#Mult_cl3!A1","Multimercado Classe 3")</f>
        <v>Multimercado Classe 3</v>
      </c>
    </row>
    <row r="717" spans="2:6" x14ac:dyDescent="0.25">
      <c r="B717" s="13" t="s">
        <v>1411</v>
      </c>
      <c r="C717" s="31">
        <v>17329778000141</v>
      </c>
      <c r="D717" s="13" t="s">
        <v>150</v>
      </c>
      <c r="E717" s="13" t="s">
        <v>8</v>
      </c>
      <c r="F717" s="22" t="str">
        <f>HYPERLINK("#Mult_cl4!A1","Multimercado Classe 4")</f>
        <v>Multimercado Classe 4</v>
      </c>
    </row>
    <row r="718" spans="2:6" x14ac:dyDescent="0.25">
      <c r="B718" s="13" t="s">
        <v>1411</v>
      </c>
      <c r="C718" s="31">
        <v>17329785000143</v>
      </c>
      <c r="D718" s="13" t="s">
        <v>601</v>
      </c>
      <c r="E718" s="13" t="s">
        <v>8</v>
      </c>
      <c r="F718" s="22" t="str">
        <f>HYPERLINK("#Mult_cl3!A1","Multimercado Classe 3")</f>
        <v>Multimercado Classe 3</v>
      </c>
    </row>
    <row r="719" spans="2:6" x14ac:dyDescent="0.25">
      <c r="B719" s="13" t="s">
        <v>1411</v>
      </c>
      <c r="C719" s="31">
        <v>17340337000140</v>
      </c>
      <c r="D719" s="13" t="s">
        <v>519</v>
      </c>
      <c r="E719" s="13" t="s">
        <v>2</v>
      </c>
      <c r="F719" s="22" t="str">
        <f>HYPERLINK("#Mult_cl3!A1","Multimercado Classe 3")</f>
        <v>Multimercado Classe 3</v>
      </c>
    </row>
    <row r="720" spans="2:6" x14ac:dyDescent="0.25">
      <c r="B720" s="13" t="s">
        <v>1407</v>
      </c>
      <c r="C720" s="31">
        <v>17340462000150</v>
      </c>
      <c r="D720" s="13" t="s">
        <v>1196</v>
      </c>
      <c r="E720" s="13" t="s">
        <v>2</v>
      </c>
      <c r="F720" s="22" t="str">
        <f>HYPERLINK("#RF_cl1!A1","Renda Fixa Classe 1")</f>
        <v>Renda Fixa Classe 1</v>
      </c>
    </row>
    <row r="721" spans="2:6" x14ac:dyDescent="0.25">
      <c r="B721" s="13" t="s">
        <v>1411</v>
      </c>
      <c r="C721" s="31">
        <v>17342249000188</v>
      </c>
      <c r="D721" s="13" t="s">
        <v>78</v>
      </c>
      <c r="E721" s="13" t="s">
        <v>32</v>
      </c>
      <c r="F721" s="22" t="str">
        <f>HYPERLINK("#Mult_cl3!A1","Multimercado Classe 3")</f>
        <v>Multimercado Classe 3</v>
      </c>
    </row>
    <row r="722" spans="2:6" x14ac:dyDescent="0.25">
      <c r="B722" s="13" t="s">
        <v>1411</v>
      </c>
      <c r="C722" s="31">
        <v>17420032000149</v>
      </c>
      <c r="D722" s="13" t="s">
        <v>95</v>
      </c>
      <c r="E722" s="13" t="s">
        <v>8</v>
      </c>
      <c r="F722" s="22" t="str">
        <f>HYPERLINK("#Mult_cl3!A1","Multimercado Classe 3")</f>
        <v>Multimercado Classe 3</v>
      </c>
    </row>
    <row r="723" spans="2:6" x14ac:dyDescent="0.25">
      <c r="B723" s="13" t="s">
        <v>1411</v>
      </c>
      <c r="C723" s="31">
        <v>17420042000184</v>
      </c>
      <c r="D723" s="13" t="s">
        <v>548</v>
      </c>
      <c r="E723" s="13" t="s">
        <v>8</v>
      </c>
      <c r="F723" s="22" t="str">
        <f>HYPERLINK("#Mult_cl3!A1","Multimercado Classe 3")</f>
        <v>Multimercado Classe 3</v>
      </c>
    </row>
    <row r="724" spans="2:6" x14ac:dyDescent="0.25">
      <c r="B724" s="13" t="s">
        <v>1407</v>
      </c>
      <c r="C724" s="31">
        <v>17488691000117</v>
      </c>
      <c r="D724" s="13" t="s">
        <v>1197</v>
      </c>
      <c r="E724" s="13" t="s">
        <v>10</v>
      </c>
      <c r="F724" s="22" t="str">
        <f>HYPERLINK("#RF_cl2!A1","Renda Fixa Classe 2")</f>
        <v>Renda Fixa Classe 2</v>
      </c>
    </row>
    <row r="725" spans="2:6" x14ac:dyDescent="0.25">
      <c r="B725" s="13" t="s">
        <v>1407</v>
      </c>
      <c r="C725" s="31">
        <v>17488983000150</v>
      </c>
      <c r="D725" s="13" t="s">
        <v>1198</v>
      </c>
      <c r="E725" s="13" t="s">
        <v>10</v>
      </c>
      <c r="F725" s="22" t="str">
        <f>HYPERLINK("#RF_cl1!A1","Renda Fixa Classe 1")</f>
        <v>Renda Fixa Classe 1</v>
      </c>
    </row>
    <row r="726" spans="2:6" x14ac:dyDescent="0.25">
      <c r="B726" s="13" t="s">
        <v>1411</v>
      </c>
      <c r="C726" s="31">
        <v>17489050000187</v>
      </c>
      <c r="D726" s="13" t="s">
        <v>495</v>
      </c>
      <c r="E726" s="13" t="s">
        <v>10</v>
      </c>
      <c r="F726" s="22" t="str">
        <f>HYPERLINK("#Mult_cl4!A1","Multimercado Classe 4")</f>
        <v>Multimercado Classe 4</v>
      </c>
    </row>
    <row r="727" spans="2:6" x14ac:dyDescent="0.25">
      <c r="B727" s="13" t="s">
        <v>1411</v>
      </c>
      <c r="C727" s="31">
        <v>17489090000129</v>
      </c>
      <c r="D727" s="13" t="s">
        <v>538</v>
      </c>
      <c r="E727" s="13" t="s">
        <v>10</v>
      </c>
      <c r="F727" s="22" t="str">
        <f>HYPERLINK("#Mult_cl2!A1","Multimercado Classe 2")</f>
        <v>Multimercado Classe 2</v>
      </c>
    </row>
    <row r="728" spans="2:6" x14ac:dyDescent="0.25">
      <c r="B728" s="13" t="s">
        <v>1411</v>
      </c>
      <c r="C728" s="31">
        <v>17489106000101</v>
      </c>
      <c r="D728" s="13" t="s">
        <v>408</v>
      </c>
      <c r="E728" s="13" t="s">
        <v>10</v>
      </c>
      <c r="F728" s="22" t="str">
        <f>HYPERLINK("#Mult_cl4!A1","Multimercado Classe 4")</f>
        <v>Multimercado Classe 4</v>
      </c>
    </row>
    <row r="729" spans="2:6" x14ac:dyDescent="0.25">
      <c r="B729" s="13" t="s">
        <v>1407</v>
      </c>
      <c r="C729" s="31">
        <v>17517216000121</v>
      </c>
      <c r="D729" s="13" t="s">
        <v>1199</v>
      </c>
      <c r="E729" s="13" t="s">
        <v>10</v>
      </c>
      <c r="F729" s="22" t="str">
        <f>HYPERLINK("#RF_cl2!A1","Renda Fixa Classe 2")</f>
        <v>Renda Fixa Classe 2</v>
      </c>
    </row>
    <row r="730" spans="2:6" x14ac:dyDescent="0.25">
      <c r="B730" s="13" t="s">
        <v>1407</v>
      </c>
      <c r="C730" s="31">
        <v>17517250000104</v>
      </c>
      <c r="D730" s="13" t="s">
        <v>1200</v>
      </c>
      <c r="E730" s="13" t="s">
        <v>10</v>
      </c>
      <c r="F730" s="22" t="str">
        <f>HYPERLINK("#RF_cl2!A1","Renda Fixa Classe 2")</f>
        <v>Renda Fixa Classe 2</v>
      </c>
    </row>
    <row r="731" spans="2:6" x14ac:dyDescent="0.25">
      <c r="B731" s="13" t="s">
        <v>1407</v>
      </c>
      <c r="C731" s="31">
        <v>17517268000106</v>
      </c>
      <c r="D731" s="13" t="s">
        <v>1201</v>
      </c>
      <c r="E731" s="13" t="s">
        <v>10</v>
      </c>
      <c r="F731" s="22" t="str">
        <f>HYPERLINK("#RF_cl2!A1","Renda Fixa Classe 2")</f>
        <v>Renda Fixa Classe 2</v>
      </c>
    </row>
    <row r="732" spans="2:6" x14ac:dyDescent="0.25">
      <c r="B732" s="13" t="s">
        <v>1407</v>
      </c>
      <c r="C732" s="31">
        <v>17517290000148</v>
      </c>
      <c r="D732" s="13" t="s">
        <v>1202</v>
      </c>
      <c r="E732" s="13" t="s">
        <v>10</v>
      </c>
      <c r="F732" s="22" t="str">
        <f>HYPERLINK("#RF_cl1!A1","Renda Fixa Classe 1")</f>
        <v>Renda Fixa Classe 1</v>
      </c>
    </row>
    <row r="733" spans="2:6" x14ac:dyDescent="0.25">
      <c r="B733" s="13" t="s">
        <v>1407</v>
      </c>
      <c r="C733" s="31">
        <v>17517302000134</v>
      </c>
      <c r="D733" s="13" t="s">
        <v>1203</v>
      </c>
      <c r="E733" s="13" t="s">
        <v>10</v>
      </c>
      <c r="F733" s="22" t="str">
        <f>HYPERLINK("#RF_cl2!A1","Renda Fixa Classe 2")</f>
        <v>Renda Fixa Classe 2</v>
      </c>
    </row>
    <row r="734" spans="2:6" x14ac:dyDescent="0.25">
      <c r="B734" s="13" t="s">
        <v>1407</v>
      </c>
      <c r="C734" s="31">
        <v>17517310000180</v>
      </c>
      <c r="D734" s="13" t="s">
        <v>1204</v>
      </c>
      <c r="E734" s="13" t="s">
        <v>10</v>
      </c>
      <c r="F734" s="22" t="str">
        <f>HYPERLINK("#RF_cl2!A1","Renda Fixa Classe 2")</f>
        <v>Renda Fixa Classe 2</v>
      </c>
    </row>
    <row r="735" spans="2:6" x14ac:dyDescent="0.25">
      <c r="B735" s="13" t="s">
        <v>1407</v>
      </c>
      <c r="C735" s="31">
        <v>17517318000147</v>
      </c>
      <c r="D735" s="13" t="s">
        <v>1205</v>
      </c>
      <c r="E735" s="13" t="s">
        <v>10</v>
      </c>
      <c r="F735" s="22" t="str">
        <f>HYPERLINK("#RF_cl2!A1","Renda Fixa Classe 2")</f>
        <v>Renda Fixa Classe 2</v>
      </c>
    </row>
    <row r="736" spans="2:6" x14ac:dyDescent="0.25">
      <c r="B736" s="13" t="s">
        <v>1407</v>
      </c>
      <c r="C736" s="31">
        <v>17517325000149</v>
      </c>
      <c r="D736" s="13" t="s">
        <v>1206</v>
      </c>
      <c r="E736" s="13" t="s">
        <v>10</v>
      </c>
      <c r="F736" s="22" t="str">
        <f>HYPERLINK("#RF_cl2!A1","Renda Fixa Classe 2")</f>
        <v>Renda Fixa Classe 2</v>
      </c>
    </row>
    <row r="737" spans="2:6" x14ac:dyDescent="0.25">
      <c r="B737" s="13" t="s">
        <v>1407</v>
      </c>
      <c r="C737" s="31">
        <v>17517337000173</v>
      </c>
      <c r="D737" s="13" t="s">
        <v>1207</v>
      </c>
      <c r="E737" s="13" t="s">
        <v>10</v>
      </c>
      <c r="F737" s="22" t="str">
        <f>HYPERLINK("#RF_cl1!A1","Renda Fixa Classe 1")</f>
        <v>Renda Fixa Classe 1</v>
      </c>
    </row>
    <row r="738" spans="2:6" x14ac:dyDescent="0.25">
      <c r="B738" s="13" t="s">
        <v>1407</v>
      </c>
      <c r="C738" s="31">
        <v>17517351000177</v>
      </c>
      <c r="D738" s="13" t="s">
        <v>1208</v>
      </c>
      <c r="E738" s="13" t="s">
        <v>10</v>
      </c>
      <c r="F738" s="22" t="str">
        <f t="shared" ref="F738:F744" si="1">HYPERLINK("#RF_cl2!A1","Renda Fixa Classe 2")</f>
        <v>Renda Fixa Classe 2</v>
      </c>
    </row>
    <row r="739" spans="2:6" x14ac:dyDescent="0.25">
      <c r="B739" s="13" t="s">
        <v>1407</v>
      </c>
      <c r="C739" s="31">
        <v>17517359000133</v>
      </c>
      <c r="D739" s="13" t="s">
        <v>1209</v>
      </c>
      <c r="E739" s="13" t="s">
        <v>10</v>
      </c>
      <c r="F739" s="22" t="str">
        <f t="shared" si="1"/>
        <v>Renda Fixa Classe 2</v>
      </c>
    </row>
    <row r="740" spans="2:6" x14ac:dyDescent="0.25">
      <c r="B740" s="13" t="s">
        <v>1407</v>
      </c>
      <c r="C740" s="31">
        <v>17517366000135</v>
      </c>
      <c r="D740" s="13" t="s">
        <v>1210</v>
      </c>
      <c r="E740" s="13" t="s">
        <v>10</v>
      </c>
      <c r="F740" s="22" t="str">
        <f t="shared" si="1"/>
        <v>Renda Fixa Classe 2</v>
      </c>
    </row>
    <row r="741" spans="2:6" x14ac:dyDescent="0.25">
      <c r="B741" s="13" t="s">
        <v>1407</v>
      </c>
      <c r="C741" s="31">
        <v>17517372000192</v>
      </c>
      <c r="D741" s="13" t="s">
        <v>1211</v>
      </c>
      <c r="E741" s="13" t="s">
        <v>10</v>
      </c>
      <c r="F741" s="22" t="str">
        <f t="shared" si="1"/>
        <v>Renda Fixa Classe 2</v>
      </c>
    </row>
    <row r="742" spans="2:6" x14ac:dyDescent="0.25">
      <c r="B742" s="19" t="s">
        <v>1407</v>
      </c>
      <c r="C742" s="20">
        <v>17517380000139</v>
      </c>
      <c r="D742" s="19" t="s">
        <v>1212</v>
      </c>
      <c r="E742" s="19" t="s">
        <v>10</v>
      </c>
      <c r="F742" s="22" t="str">
        <f t="shared" si="1"/>
        <v>Renda Fixa Classe 2</v>
      </c>
    </row>
    <row r="743" spans="2:6" x14ac:dyDescent="0.25">
      <c r="B743" s="13" t="s">
        <v>1407</v>
      </c>
      <c r="C743" s="31">
        <v>17517402000160</v>
      </c>
      <c r="D743" s="13" t="s">
        <v>1213</v>
      </c>
      <c r="E743" s="13" t="s">
        <v>10</v>
      </c>
      <c r="F743" s="22" t="str">
        <f t="shared" si="1"/>
        <v>Renda Fixa Classe 2</v>
      </c>
    </row>
    <row r="744" spans="2:6" x14ac:dyDescent="0.25">
      <c r="B744" s="13" t="s">
        <v>1407</v>
      </c>
      <c r="C744" s="31">
        <v>17517407000193</v>
      </c>
      <c r="D744" s="13" t="s">
        <v>1214</v>
      </c>
      <c r="E744" s="13" t="s">
        <v>10</v>
      </c>
      <c r="F744" s="22" t="str">
        <f t="shared" si="1"/>
        <v>Renda Fixa Classe 2</v>
      </c>
    </row>
    <row r="745" spans="2:6" x14ac:dyDescent="0.25">
      <c r="B745" s="13" t="s">
        <v>1411</v>
      </c>
      <c r="C745" s="31">
        <v>17685620000104</v>
      </c>
      <c r="D745" s="13" t="s">
        <v>399</v>
      </c>
      <c r="E745" s="13" t="s">
        <v>2</v>
      </c>
      <c r="F745" s="22" t="str">
        <f>HYPERLINK("#Mult_cl4!A1","Multimercado Classe 4")</f>
        <v>Multimercado Classe 4</v>
      </c>
    </row>
    <row r="746" spans="2:6" x14ac:dyDescent="0.25">
      <c r="B746" s="13" t="s">
        <v>1411</v>
      </c>
      <c r="C746" s="31">
        <v>17709794000160</v>
      </c>
      <c r="D746" s="13" t="s">
        <v>182</v>
      </c>
      <c r="E746" s="13" t="s">
        <v>2</v>
      </c>
      <c r="F746" s="22" t="str">
        <f>HYPERLINK("#Mult_cl4!A1","Multimercado Classe 4")</f>
        <v>Multimercado Classe 4</v>
      </c>
    </row>
    <row r="747" spans="2:6" x14ac:dyDescent="0.25">
      <c r="B747" s="13" t="s">
        <v>1411</v>
      </c>
      <c r="C747" s="31">
        <v>17709820000150</v>
      </c>
      <c r="D747" s="13" t="s">
        <v>188</v>
      </c>
      <c r="E747" s="13" t="s">
        <v>2</v>
      </c>
      <c r="F747" s="22" t="str">
        <f>HYPERLINK("#Mult_cl3!A1","Multimercado Classe 3")</f>
        <v>Multimercado Classe 3</v>
      </c>
    </row>
    <row r="748" spans="2:6" x14ac:dyDescent="0.25">
      <c r="B748" s="13" t="s">
        <v>1407</v>
      </c>
      <c r="C748" s="31">
        <v>17758550000177</v>
      </c>
      <c r="D748" s="13" t="s">
        <v>1215</v>
      </c>
      <c r="E748" s="13" t="s">
        <v>8</v>
      </c>
      <c r="F748" s="22" t="str">
        <f>HYPERLINK("#RF_cl4!A1","Renda Fixa Classe 4")</f>
        <v>Renda Fixa Classe 4</v>
      </c>
    </row>
    <row r="749" spans="2:6" x14ac:dyDescent="0.25">
      <c r="B749" s="13" t="s">
        <v>1407</v>
      </c>
      <c r="C749" s="31">
        <v>17758784000114</v>
      </c>
      <c r="D749" s="13" t="s">
        <v>1216</v>
      </c>
      <c r="E749" s="13" t="s">
        <v>8</v>
      </c>
      <c r="F749" s="22" t="str">
        <f>HYPERLINK("#RF_cl4!A1","Renda Fixa Classe 4")</f>
        <v>Renda Fixa Classe 4</v>
      </c>
    </row>
    <row r="750" spans="2:6" x14ac:dyDescent="0.25">
      <c r="B750" s="13" t="s">
        <v>1411</v>
      </c>
      <c r="C750" s="31">
        <v>17758849000121</v>
      </c>
      <c r="D750" s="13" t="s">
        <v>86</v>
      </c>
      <c r="E750" s="13" t="s">
        <v>8</v>
      </c>
      <c r="F750" s="22" t="str">
        <f>HYPERLINK("#Mult_cl3!A1","Multimercado Classe 3")</f>
        <v>Multimercado Classe 3</v>
      </c>
    </row>
    <row r="751" spans="2:6" x14ac:dyDescent="0.25">
      <c r="B751" s="13" t="s">
        <v>1411</v>
      </c>
      <c r="C751" s="31">
        <v>17759707000189</v>
      </c>
      <c r="D751" s="13" t="s">
        <v>536</v>
      </c>
      <c r="E751" s="13" t="s">
        <v>8</v>
      </c>
      <c r="F751" s="22" t="str">
        <f>HYPERLINK("#Mult_cl3!A1","Multimercado Classe 3")</f>
        <v>Multimercado Classe 3</v>
      </c>
    </row>
    <row r="752" spans="2:6" x14ac:dyDescent="0.25">
      <c r="B752" s="13" t="s">
        <v>1411</v>
      </c>
      <c r="C752" s="31">
        <v>17797400000172</v>
      </c>
      <c r="D752" s="13" t="s">
        <v>559</v>
      </c>
      <c r="E752" s="13" t="s">
        <v>9</v>
      </c>
      <c r="F752" s="22" t="str">
        <f>HYPERLINK("#Mult_cl3!A1","Multimercado Classe 3")</f>
        <v>Multimercado Classe 3</v>
      </c>
    </row>
    <row r="753" spans="2:6" x14ac:dyDescent="0.25">
      <c r="B753" s="13" t="s">
        <v>1411</v>
      </c>
      <c r="C753" s="31">
        <v>17803556000119</v>
      </c>
      <c r="D753" s="13" t="s">
        <v>460</v>
      </c>
      <c r="E753" s="13" t="s">
        <v>12</v>
      </c>
      <c r="F753" s="22" t="str">
        <f>HYPERLINK("#Mult_cl4!A1","Multimercado Classe 4")</f>
        <v>Multimercado Classe 4</v>
      </c>
    </row>
    <row r="754" spans="2:6" x14ac:dyDescent="0.25">
      <c r="B754" s="13" t="s">
        <v>1407</v>
      </c>
      <c r="C754" s="31">
        <v>17803961000137</v>
      </c>
      <c r="D754" s="13" t="s">
        <v>1217</v>
      </c>
      <c r="E754" s="13" t="s">
        <v>12</v>
      </c>
      <c r="F754" s="22" t="str">
        <f>HYPERLINK("#RF_cl4!A1","Renda Fixa Classe 4")</f>
        <v>Renda Fixa Classe 4</v>
      </c>
    </row>
    <row r="755" spans="2:6" x14ac:dyDescent="0.25">
      <c r="B755" s="13" t="s">
        <v>1411</v>
      </c>
      <c r="C755" s="31">
        <v>17804040000199</v>
      </c>
      <c r="D755" s="13" t="s">
        <v>273</v>
      </c>
      <c r="E755" s="13" t="s">
        <v>12</v>
      </c>
      <c r="F755" s="22" t="str">
        <f>HYPERLINK("#Mult_cl4!A1","Multimercado Classe 4")</f>
        <v>Multimercado Classe 4</v>
      </c>
    </row>
    <row r="756" spans="2:6" x14ac:dyDescent="0.25">
      <c r="B756" s="13" t="s">
        <v>1411</v>
      </c>
      <c r="C756" s="31">
        <v>17804072000194</v>
      </c>
      <c r="D756" s="13" t="s">
        <v>233</v>
      </c>
      <c r="E756" s="13" t="s">
        <v>12</v>
      </c>
      <c r="F756" s="22" t="str">
        <f>HYPERLINK("#Mult_cl4!A1","Multimercado Classe 4")</f>
        <v>Multimercado Classe 4</v>
      </c>
    </row>
    <row r="757" spans="2:6" x14ac:dyDescent="0.25">
      <c r="B757" s="13" t="s">
        <v>1411</v>
      </c>
      <c r="C757" s="31">
        <v>17892725000134</v>
      </c>
      <c r="D757" s="13" t="s">
        <v>252</v>
      </c>
      <c r="E757" s="13" t="s">
        <v>32</v>
      </c>
      <c r="F757" s="22" t="str">
        <f>HYPERLINK("#Mult_cl3!A1","Multimercado Classe 3")</f>
        <v>Multimercado Classe 3</v>
      </c>
    </row>
    <row r="758" spans="2:6" x14ac:dyDescent="0.25">
      <c r="B758" s="13" t="s">
        <v>1411</v>
      </c>
      <c r="C758" s="31">
        <v>17892735000170</v>
      </c>
      <c r="D758" s="13" t="s">
        <v>103</v>
      </c>
      <c r="E758" s="13" t="s">
        <v>32</v>
      </c>
      <c r="F758" s="22" t="str">
        <f>HYPERLINK("#Mult_cl4!A1","Multimercado Classe 4")</f>
        <v>Multimercado Classe 4</v>
      </c>
    </row>
    <row r="759" spans="2:6" x14ac:dyDescent="0.25">
      <c r="B759" s="13" t="s">
        <v>1411</v>
      </c>
      <c r="C759" s="31">
        <v>17955558000123</v>
      </c>
      <c r="D759" s="13" t="s">
        <v>400</v>
      </c>
      <c r="E759" s="13" t="s">
        <v>31</v>
      </c>
      <c r="F759" s="22" t="str">
        <f>HYPERLINK("#Mult_cl3!A1","Multimercado Classe 3")</f>
        <v>Multimercado Classe 3</v>
      </c>
    </row>
    <row r="760" spans="2:6" x14ac:dyDescent="0.25">
      <c r="B760" s="13" t="s">
        <v>1411</v>
      </c>
      <c r="C760" s="31">
        <v>17999997000138</v>
      </c>
      <c r="D760" s="13" t="s">
        <v>63</v>
      </c>
      <c r="E760" s="13" t="s">
        <v>10</v>
      </c>
      <c r="F760" s="22" t="str">
        <f>HYPERLINK("#Mult_cl4!A1","Multimercado Classe 4")</f>
        <v>Multimercado Classe 4</v>
      </c>
    </row>
    <row r="761" spans="2:6" x14ac:dyDescent="0.25">
      <c r="B761" s="13" t="s">
        <v>1411</v>
      </c>
      <c r="C761" s="31">
        <v>18000070000105</v>
      </c>
      <c r="D761" s="13" t="s">
        <v>409</v>
      </c>
      <c r="E761" s="13" t="s">
        <v>10</v>
      </c>
      <c r="F761" s="22" t="str">
        <f>HYPERLINK("#Mult_cl4!A1","Multimercado Classe 4")</f>
        <v>Multimercado Classe 4</v>
      </c>
    </row>
    <row r="762" spans="2:6" x14ac:dyDescent="0.25">
      <c r="B762" s="13" t="s">
        <v>1411</v>
      </c>
      <c r="C762" s="31">
        <v>18000325000130</v>
      </c>
      <c r="D762" s="13" t="s">
        <v>131</v>
      </c>
      <c r="E762" s="13" t="s">
        <v>10</v>
      </c>
      <c r="F762" s="22" t="str">
        <f>HYPERLINK("#Mult_cl4!A1","Multimercado Classe 4")</f>
        <v>Multimercado Classe 4</v>
      </c>
    </row>
    <row r="763" spans="2:6" x14ac:dyDescent="0.25">
      <c r="B763" s="13" t="s">
        <v>1411</v>
      </c>
      <c r="C763" s="31">
        <v>18015619000135</v>
      </c>
      <c r="D763" s="13" t="s">
        <v>318</v>
      </c>
      <c r="E763" s="13" t="s">
        <v>3</v>
      </c>
      <c r="F763" s="22" t="str">
        <f>HYPERLINK("#Mult_cl4!A1","Multimercado Classe 4")</f>
        <v>Multimercado Classe 4</v>
      </c>
    </row>
    <row r="764" spans="2:6" x14ac:dyDescent="0.25">
      <c r="B764" s="13" t="s">
        <v>1411</v>
      </c>
      <c r="C764" s="31">
        <v>18052115000195</v>
      </c>
      <c r="D764" s="13" t="s">
        <v>397</v>
      </c>
      <c r="E764" s="13" t="s">
        <v>2</v>
      </c>
      <c r="F764" s="22" t="str">
        <f>HYPERLINK("#Mult_cl3!A1","Multimercado Classe 3")</f>
        <v>Multimercado Classe 3</v>
      </c>
    </row>
    <row r="765" spans="2:6" x14ac:dyDescent="0.25">
      <c r="B765" s="13" t="s">
        <v>1407</v>
      </c>
      <c r="C765" s="31">
        <v>18059029000104</v>
      </c>
      <c r="D765" s="13" t="s">
        <v>1218</v>
      </c>
      <c r="E765" s="13" t="s">
        <v>10</v>
      </c>
      <c r="F765" s="22" t="str">
        <f>HYPERLINK("#RF_cl2!A1","Renda Fixa Classe 2")</f>
        <v>Renda Fixa Classe 2</v>
      </c>
    </row>
    <row r="766" spans="2:6" x14ac:dyDescent="0.25">
      <c r="B766" s="13" t="s">
        <v>1411</v>
      </c>
      <c r="C766" s="31">
        <v>18059034000117</v>
      </c>
      <c r="D766" s="13" t="s">
        <v>405</v>
      </c>
      <c r="E766" s="13" t="s">
        <v>10</v>
      </c>
      <c r="F766" s="22" t="str">
        <f t="shared" ref="F766:F774" si="2">HYPERLINK("#Mult_cl4!A1","Multimercado Classe 4")</f>
        <v>Multimercado Classe 4</v>
      </c>
    </row>
    <row r="767" spans="2:6" x14ac:dyDescent="0.25">
      <c r="B767" s="13" t="s">
        <v>1411</v>
      </c>
      <c r="C767" s="31">
        <v>18059052000107</v>
      </c>
      <c r="D767" s="13" t="s">
        <v>443</v>
      </c>
      <c r="E767" s="13" t="s">
        <v>10</v>
      </c>
      <c r="F767" s="22" t="str">
        <f t="shared" si="2"/>
        <v>Multimercado Classe 4</v>
      </c>
    </row>
    <row r="768" spans="2:6" x14ac:dyDescent="0.25">
      <c r="B768" s="13" t="s">
        <v>1411</v>
      </c>
      <c r="C768" s="31">
        <v>18059069000156</v>
      </c>
      <c r="D768" s="13" t="s">
        <v>499</v>
      </c>
      <c r="E768" s="13" t="s">
        <v>10</v>
      </c>
      <c r="F768" s="22" t="str">
        <f t="shared" si="2"/>
        <v>Multimercado Classe 4</v>
      </c>
    </row>
    <row r="769" spans="2:6" x14ac:dyDescent="0.25">
      <c r="B769" s="13" t="s">
        <v>1411</v>
      </c>
      <c r="C769" s="31">
        <v>18059078000147</v>
      </c>
      <c r="D769" s="13" t="s">
        <v>404</v>
      </c>
      <c r="E769" s="13" t="s">
        <v>10</v>
      </c>
      <c r="F769" s="22" t="str">
        <f t="shared" si="2"/>
        <v>Multimercado Classe 4</v>
      </c>
    </row>
    <row r="770" spans="2:6" x14ac:dyDescent="0.25">
      <c r="B770" s="13" t="s">
        <v>1411</v>
      </c>
      <c r="C770" s="31">
        <v>18059356000166</v>
      </c>
      <c r="D770" s="13" t="s">
        <v>422</v>
      </c>
      <c r="E770" s="13" t="s">
        <v>2</v>
      </c>
      <c r="F770" s="22" t="str">
        <f t="shared" si="2"/>
        <v>Multimercado Classe 4</v>
      </c>
    </row>
    <row r="771" spans="2:6" x14ac:dyDescent="0.25">
      <c r="B771" s="13" t="s">
        <v>1411</v>
      </c>
      <c r="C771" s="31">
        <v>18085926000192</v>
      </c>
      <c r="D771" s="13" t="s">
        <v>464</v>
      </c>
      <c r="E771" s="13" t="s">
        <v>10</v>
      </c>
      <c r="F771" s="22" t="str">
        <f t="shared" si="2"/>
        <v>Multimercado Classe 4</v>
      </c>
    </row>
    <row r="772" spans="2:6" x14ac:dyDescent="0.25">
      <c r="B772" s="13" t="s">
        <v>1411</v>
      </c>
      <c r="C772" s="31">
        <v>18085941000130</v>
      </c>
      <c r="D772" s="13" t="s">
        <v>411</v>
      </c>
      <c r="E772" s="13" t="s">
        <v>10</v>
      </c>
      <c r="F772" s="22" t="str">
        <f t="shared" si="2"/>
        <v>Multimercado Classe 4</v>
      </c>
    </row>
    <row r="773" spans="2:6" x14ac:dyDescent="0.25">
      <c r="B773" s="13" t="s">
        <v>1411</v>
      </c>
      <c r="C773" s="31">
        <v>18085943000120</v>
      </c>
      <c r="D773" s="13" t="s">
        <v>436</v>
      </c>
      <c r="E773" s="13" t="s">
        <v>10</v>
      </c>
      <c r="F773" s="22" t="str">
        <f t="shared" si="2"/>
        <v>Multimercado Classe 4</v>
      </c>
    </row>
    <row r="774" spans="2:6" x14ac:dyDescent="0.25">
      <c r="B774" s="13" t="s">
        <v>1411</v>
      </c>
      <c r="C774" s="31">
        <v>18138748000110</v>
      </c>
      <c r="D774" s="13" t="s">
        <v>484</v>
      </c>
      <c r="E774" s="13" t="s">
        <v>8</v>
      </c>
      <c r="F774" s="22" t="str">
        <f t="shared" si="2"/>
        <v>Multimercado Classe 4</v>
      </c>
    </row>
    <row r="775" spans="2:6" x14ac:dyDescent="0.25">
      <c r="B775" s="13" t="s">
        <v>1407</v>
      </c>
      <c r="C775" s="31">
        <v>18160533000104</v>
      </c>
      <c r="D775" s="13" t="s">
        <v>1219</v>
      </c>
      <c r="E775" s="13" t="s">
        <v>7</v>
      </c>
      <c r="F775" s="22" t="str">
        <f>HYPERLINK("#RF_cl2!A1","Renda Fixa Classe 2")</f>
        <v>Renda Fixa Classe 2</v>
      </c>
    </row>
    <row r="776" spans="2:6" x14ac:dyDescent="0.25">
      <c r="B776" s="13" t="s">
        <v>1411</v>
      </c>
      <c r="C776" s="31">
        <v>18160544000186</v>
      </c>
      <c r="D776" s="13" t="s">
        <v>58</v>
      </c>
      <c r="E776" s="13" t="s">
        <v>7</v>
      </c>
      <c r="F776" s="22" t="str">
        <f>HYPERLINK("#Mult_cl3!A1","Multimercado Classe 3")</f>
        <v>Multimercado Classe 3</v>
      </c>
    </row>
    <row r="777" spans="2:6" x14ac:dyDescent="0.25">
      <c r="B777" s="13" t="s">
        <v>1407</v>
      </c>
      <c r="C777" s="31">
        <v>18160545000120</v>
      </c>
      <c r="D777" s="13" t="s">
        <v>1220</v>
      </c>
      <c r="E777" s="13" t="s">
        <v>7</v>
      </c>
      <c r="F777" s="22" t="str">
        <f>HYPERLINK("#RF_cl1!A1","Renda Fixa Classe 1")</f>
        <v>Renda Fixa Classe 1</v>
      </c>
    </row>
    <row r="778" spans="2:6" x14ac:dyDescent="0.25">
      <c r="B778" s="13" t="s">
        <v>1411</v>
      </c>
      <c r="C778" s="31">
        <v>18302872000170</v>
      </c>
      <c r="D778" s="13" t="s">
        <v>566</v>
      </c>
      <c r="E778" s="13" t="s">
        <v>32</v>
      </c>
      <c r="F778" s="22" t="str">
        <f>HYPERLINK("#Mult_cl2!A1","Multimercado Classe 2")</f>
        <v>Multimercado Classe 2</v>
      </c>
    </row>
    <row r="779" spans="2:6" x14ac:dyDescent="0.25">
      <c r="B779" s="13" t="s">
        <v>1411</v>
      </c>
      <c r="C779" s="31">
        <v>18302940000109</v>
      </c>
      <c r="D779" s="13" t="s">
        <v>398</v>
      </c>
      <c r="E779" s="13" t="s">
        <v>32</v>
      </c>
      <c r="F779" s="22" t="str">
        <f>HYPERLINK("#Mult_cl4!A1","Multimercado Classe 4")</f>
        <v>Multimercado Classe 4</v>
      </c>
    </row>
    <row r="780" spans="2:6" x14ac:dyDescent="0.25">
      <c r="B780" s="13" t="s">
        <v>1411</v>
      </c>
      <c r="C780" s="31">
        <v>18448197000191</v>
      </c>
      <c r="D780" s="13" t="s">
        <v>634</v>
      </c>
      <c r="E780" s="13" t="s">
        <v>2</v>
      </c>
      <c r="F780" s="22" t="str">
        <f>HYPERLINK("#Mult_cl2!A1","Multimercado Classe 2")</f>
        <v>Multimercado Classe 2</v>
      </c>
    </row>
    <row r="781" spans="2:6" x14ac:dyDescent="0.25">
      <c r="B781" s="13" t="s">
        <v>1411</v>
      </c>
      <c r="C781" s="31">
        <v>18525591000186</v>
      </c>
      <c r="D781" s="13" t="s">
        <v>104</v>
      </c>
      <c r="E781" s="13" t="s">
        <v>3</v>
      </c>
      <c r="F781" s="22" t="str">
        <f>HYPERLINK("#Mult_cl3!A1","Multimercado Classe 3")</f>
        <v>Multimercado Classe 3</v>
      </c>
    </row>
    <row r="782" spans="2:6" x14ac:dyDescent="0.25">
      <c r="B782" s="13" t="s">
        <v>1411</v>
      </c>
      <c r="C782" s="31">
        <v>18534967000119</v>
      </c>
      <c r="D782" s="13" t="s">
        <v>383</v>
      </c>
      <c r="E782" s="13" t="s">
        <v>2</v>
      </c>
      <c r="F782" s="22" t="str">
        <f>HYPERLINK("#Mult_cl4!A1","Multimercado Classe 4")</f>
        <v>Multimercado Classe 4</v>
      </c>
    </row>
    <row r="783" spans="2:6" x14ac:dyDescent="0.25">
      <c r="B783" s="13" t="s">
        <v>1408</v>
      </c>
      <c r="C783" s="31">
        <v>18543768000177</v>
      </c>
      <c r="D783" s="13" t="s">
        <v>1221</v>
      </c>
      <c r="E783" s="13" t="s">
        <v>2</v>
      </c>
      <c r="F783" s="22" t="str">
        <f>HYPERLINK("#Balan30_cl2!A1","Balanceados &gt;30% Classe 2")</f>
        <v>Balanceados &gt;30% Classe 2</v>
      </c>
    </row>
    <row r="784" spans="2:6" x14ac:dyDescent="0.25">
      <c r="B784" s="13" t="s">
        <v>1411</v>
      </c>
      <c r="C784" s="31">
        <v>18576635000105</v>
      </c>
      <c r="D784" s="13" t="s">
        <v>114</v>
      </c>
      <c r="E784" s="13" t="s">
        <v>3</v>
      </c>
      <c r="F784" s="22" t="str">
        <f>HYPERLINK("#Mult_cl3!A1","Multimercado Classe 3")</f>
        <v>Multimercado Classe 3</v>
      </c>
    </row>
    <row r="785" spans="2:6" x14ac:dyDescent="0.25">
      <c r="B785" s="13" t="s">
        <v>1407</v>
      </c>
      <c r="C785" s="31">
        <v>18577307000115</v>
      </c>
      <c r="D785" s="13" t="s">
        <v>1222</v>
      </c>
      <c r="E785" s="13" t="s">
        <v>2</v>
      </c>
      <c r="F785" s="22" t="str">
        <f>HYPERLINK("#RF_cl2!A1","Renda Fixa Classe 2")</f>
        <v>Renda Fixa Classe 2</v>
      </c>
    </row>
    <row r="786" spans="2:6" x14ac:dyDescent="0.25">
      <c r="B786" s="13" t="s">
        <v>1407</v>
      </c>
      <c r="C786" s="31">
        <v>18599388000154</v>
      </c>
      <c r="D786" s="13" t="s">
        <v>1223</v>
      </c>
      <c r="E786" s="13" t="s">
        <v>12</v>
      </c>
      <c r="F786" s="22" t="str">
        <f>HYPERLINK("#RF_cl2!A1","Renda Fixa Classe 2")</f>
        <v>Renda Fixa Classe 2</v>
      </c>
    </row>
    <row r="787" spans="2:6" x14ac:dyDescent="0.25">
      <c r="B787" s="13" t="s">
        <v>1411</v>
      </c>
      <c r="C787" s="31">
        <v>18599952000139</v>
      </c>
      <c r="D787" s="13" t="s">
        <v>204</v>
      </c>
      <c r="E787" s="13" t="s">
        <v>12</v>
      </c>
      <c r="F787" s="22" t="str">
        <f>HYPERLINK("#Mult_cl4!A1","Multimercado Classe 4")</f>
        <v>Multimercado Classe 4</v>
      </c>
    </row>
    <row r="788" spans="2:6" x14ac:dyDescent="0.25">
      <c r="B788" s="13" t="s">
        <v>1411</v>
      </c>
      <c r="C788" s="31">
        <v>18599971000165</v>
      </c>
      <c r="D788" s="13" t="s">
        <v>569</v>
      </c>
      <c r="E788" s="13" t="s">
        <v>12</v>
      </c>
      <c r="F788" s="22" t="str">
        <f>HYPERLINK("#Mult_cl3!A1","Multimercado Classe 3")</f>
        <v>Multimercado Classe 3</v>
      </c>
    </row>
    <row r="789" spans="2:6" x14ac:dyDescent="0.25">
      <c r="B789" s="13" t="s">
        <v>1411</v>
      </c>
      <c r="C789" s="31">
        <v>18600016000109</v>
      </c>
      <c r="D789" s="13" t="s">
        <v>481</v>
      </c>
      <c r="E789" s="13" t="s">
        <v>12</v>
      </c>
      <c r="F789" s="22" t="str">
        <f>HYPERLINK("#Mult_cl4!A1","Multimercado Classe 4")</f>
        <v>Multimercado Classe 4</v>
      </c>
    </row>
    <row r="790" spans="2:6" x14ac:dyDescent="0.25">
      <c r="B790" s="13" t="s">
        <v>1411</v>
      </c>
      <c r="C790" s="31">
        <v>18602392000124</v>
      </c>
      <c r="D790" s="13" t="s">
        <v>167</v>
      </c>
      <c r="E790" s="13" t="s">
        <v>13</v>
      </c>
      <c r="F790" s="22" t="str">
        <f>HYPERLINK("#Mult_cl3!A1","Multimercado Classe 3")</f>
        <v>Multimercado Classe 3</v>
      </c>
    </row>
    <row r="791" spans="2:6" x14ac:dyDescent="0.25">
      <c r="B791" s="13" t="s">
        <v>1407</v>
      </c>
      <c r="C791" s="31">
        <v>18602419000189</v>
      </c>
      <c r="D791" s="13" t="s">
        <v>1224</v>
      </c>
      <c r="E791" s="13" t="s">
        <v>13</v>
      </c>
      <c r="F791" s="22" t="str">
        <f>HYPERLINK("#RF_cl2!A1","Renda Fixa Classe 2")</f>
        <v>Renda Fixa Classe 2</v>
      </c>
    </row>
    <row r="792" spans="2:6" x14ac:dyDescent="0.25">
      <c r="B792" s="13" t="s">
        <v>1407</v>
      </c>
      <c r="C792" s="31">
        <v>18630010000176</v>
      </c>
      <c r="D792" s="13" t="s">
        <v>1225</v>
      </c>
      <c r="E792" s="13" t="s">
        <v>3</v>
      </c>
      <c r="F792" s="22" t="str">
        <f>HYPERLINK("#RF_cl2!A1","Renda Fixa Classe 2")</f>
        <v>Renda Fixa Classe 2</v>
      </c>
    </row>
    <row r="793" spans="2:6" x14ac:dyDescent="0.25">
      <c r="B793" s="13" t="s">
        <v>1407</v>
      </c>
      <c r="C793" s="31">
        <v>18630011000110</v>
      </c>
      <c r="D793" s="13" t="s">
        <v>1226</v>
      </c>
      <c r="E793" s="13" t="s">
        <v>3</v>
      </c>
      <c r="F793" s="22" t="str">
        <f>HYPERLINK("#RF_cl2!A1","Renda Fixa Classe 2")</f>
        <v>Renda Fixa Classe 2</v>
      </c>
    </row>
    <row r="794" spans="2:6" x14ac:dyDescent="0.25">
      <c r="B794" s="13" t="s">
        <v>1407</v>
      </c>
      <c r="C794" s="31">
        <v>18646996000172</v>
      </c>
      <c r="D794" s="13" t="s">
        <v>1227</v>
      </c>
      <c r="E794" s="13" t="s">
        <v>3</v>
      </c>
      <c r="F794" s="22" t="str">
        <f>HYPERLINK("#RF_cl1!A1","Renda Fixa Classe 1")</f>
        <v>Renda Fixa Classe 1</v>
      </c>
    </row>
    <row r="795" spans="2:6" x14ac:dyDescent="0.25">
      <c r="B795" s="13" t="s">
        <v>1407</v>
      </c>
      <c r="C795" s="31">
        <v>18719555000153</v>
      </c>
      <c r="D795" s="13" t="s">
        <v>1228</v>
      </c>
      <c r="E795" s="13" t="s">
        <v>2</v>
      </c>
      <c r="F795" s="22" t="str">
        <f>HYPERLINK("#RF_cl1!A1","Renda Fixa Classe 1")</f>
        <v>Renda Fixa Classe 1</v>
      </c>
    </row>
    <row r="796" spans="2:6" x14ac:dyDescent="0.25">
      <c r="B796" s="13" t="s">
        <v>1411</v>
      </c>
      <c r="C796" s="31">
        <v>18719735000135</v>
      </c>
      <c r="D796" s="13" t="s">
        <v>374</v>
      </c>
      <c r="E796" s="13" t="s">
        <v>11</v>
      </c>
      <c r="F796" s="22" t="str">
        <f>HYPERLINK("#Mult_cl3!A1","Multimercado Classe 3")</f>
        <v>Multimercado Classe 3</v>
      </c>
    </row>
    <row r="797" spans="2:6" x14ac:dyDescent="0.25">
      <c r="B797" s="13" t="s">
        <v>1411</v>
      </c>
      <c r="C797" s="31">
        <v>18766403000101</v>
      </c>
      <c r="D797" s="13" t="s">
        <v>311</v>
      </c>
      <c r="E797" s="13" t="s">
        <v>31</v>
      </c>
      <c r="F797" s="22" t="str">
        <f>HYPERLINK("#Mult_cl3!A1","Multimercado Classe 3")</f>
        <v>Multimercado Classe 3</v>
      </c>
    </row>
    <row r="798" spans="2:6" x14ac:dyDescent="0.25">
      <c r="B798" s="13" t="s">
        <v>1411</v>
      </c>
      <c r="C798" s="31">
        <v>18766488000128</v>
      </c>
      <c r="D798" s="13" t="s">
        <v>521</v>
      </c>
      <c r="E798" s="13" t="s">
        <v>31</v>
      </c>
      <c r="F798" s="22" t="str">
        <f>HYPERLINK("#Mult_cl3!A1","Multimercado Classe 3")</f>
        <v>Multimercado Classe 3</v>
      </c>
    </row>
    <row r="799" spans="2:6" x14ac:dyDescent="0.25">
      <c r="B799" s="13" t="s">
        <v>1407</v>
      </c>
      <c r="C799" s="31">
        <v>18820070000151</v>
      </c>
      <c r="D799" s="13" t="s">
        <v>1229</v>
      </c>
      <c r="E799" s="13" t="s">
        <v>30</v>
      </c>
      <c r="F799" s="22" t="str">
        <f>HYPERLINK("#RF_cl2!A1","Renda Fixa Classe 2")</f>
        <v>Renda Fixa Classe 2</v>
      </c>
    </row>
    <row r="800" spans="2:6" x14ac:dyDescent="0.25">
      <c r="B800" s="13" t="s">
        <v>1407</v>
      </c>
      <c r="C800" s="31">
        <v>18820070000151</v>
      </c>
      <c r="D800" s="13" t="s">
        <v>1229</v>
      </c>
      <c r="E800" s="13" t="s">
        <v>10</v>
      </c>
      <c r="F800" s="22" t="str">
        <f>HYPERLINK("#RF_cl2!A1","Renda Fixa Classe 2")</f>
        <v>Renda Fixa Classe 2</v>
      </c>
    </row>
    <row r="801" spans="2:6" x14ac:dyDescent="0.25">
      <c r="B801" s="13" t="s">
        <v>1407</v>
      </c>
      <c r="C801" s="31">
        <v>18821608000142</v>
      </c>
      <c r="D801" s="13" t="s">
        <v>1230</v>
      </c>
      <c r="E801" s="13" t="s">
        <v>11</v>
      </c>
      <c r="F801" s="22" t="str">
        <f>HYPERLINK("#RF_cl4!A1","Renda Fixa Classe 4")</f>
        <v>Renda Fixa Classe 4</v>
      </c>
    </row>
    <row r="802" spans="2:6" x14ac:dyDescent="0.25">
      <c r="B802" s="13" t="s">
        <v>1407</v>
      </c>
      <c r="C802" s="31">
        <v>18821651000108</v>
      </c>
      <c r="D802" s="13" t="s">
        <v>1231</v>
      </c>
      <c r="E802" s="13" t="s">
        <v>11</v>
      </c>
      <c r="F802" s="22" t="str">
        <f>HYPERLINK("#RF_cl1!A1","Renda Fixa Classe 1")</f>
        <v>Renda Fixa Classe 1</v>
      </c>
    </row>
    <row r="803" spans="2:6" x14ac:dyDescent="0.25">
      <c r="B803" s="13" t="s">
        <v>1411</v>
      </c>
      <c r="C803" s="31">
        <v>18824105000120</v>
      </c>
      <c r="D803" s="13" t="s">
        <v>286</v>
      </c>
      <c r="E803" s="13" t="s">
        <v>32</v>
      </c>
      <c r="F803" s="22" t="str">
        <f>HYPERLINK("#Mult_cl4!A1","Multimercado Classe 4")</f>
        <v>Multimercado Classe 4</v>
      </c>
    </row>
    <row r="804" spans="2:6" x14ac:dyDescent="0.25">
      <c r="B804" s="13" t="s">
        <v>1411</v>
      </c>
      <c r="C804" s="31">
        <v>18839093000108</v>
      </c>
      <c r="D804" s="13" t="s">
        <v>236</v>
      </c>
      <c r="E804" s="13" t="s">
        <v>3</v>
      </c>
      <c r="F804" s="22" t="str">
        <f>HYPERLINK("#Mult_cl3!A1","Multimercado Classe 3")</f>
        <v>Multimercado Classe 3</v>
      </c>
    </row>
    <row r="805" spans="2:6" x14ac:dyDescent="0.25">
      <c r="B805" s="13" t="s">
        <v>1411</v>
      </c>
      <c r="C805" s="31">
        <v>18839096000141</v>
      </c>
      <c r="D805" s="13" t="s">
        <v>584</v>
      </c>
      <c r="E805" s="13" t="s">
        <v>3</v>
      </c>
      <c r="F805" s="22" t="str">
        <f>HYPERLINK("#Mult_cl2!A1","Multimercado Classe 2")</f>
        <v>Multimercado Classe 2</v>
      </c>
    </row>
    <row r="806" spans="2:6" x14ac:dyDescent="0.25">
      <c r="B806" s="13" t="s">
        <v>1411</v>
      </c>
      <c r="C806" s="31">
        <v>18850063000100</v>
      </c>
      <c r="D806" s="13" t="s">
        <v>285</v>
      </c>
      <c r="E806" s="13" t="s">
        <v>3</v>
      </c>
      <c r="F806" s="22" t="str">
        <f>HYPERLINK("#Mult_cl4!A1","Multimercado Classe 4")</f>
        <v>Multimercado Classe 4</v>
      </c>
    </row>
    <row r="807" spans="2:6" x14ac:dyDescent="0.25">
      <c r="B807" s="13" t="s">
        <v>1411</v>
      </c>
      <c r="C807" s="31">
        <v>18850074000182</v>
      </c>
      <c r="D807" s="13" t="s">
        <v>186</v>
      </c>
      <c r="E807" s="13" t="s">
        <v>3</v>
      </c>
      <c r="F807" s="22" t="str">
        <f>HYPERLINK("#Mult_cl3!A1","Multimercado Classe 3")</f>
        <v>Multimercado Classe 3</v>
      </c>
    </row>
    <row r="808" spans="2:6" x14ac:dyDescent="0.25">
      <c r="B808" s="13" t="s">
        <v>1411</v>
      </c>
      <c r="C808" s="31">
        <v>18868879000153</v>
      </c>
      <c r="D808" s="13" t="s">
        <v>249</v>
      </c>
      <c r="E808" s="13" t="s">
        <v>3</v>
      </c>
      <c r="F808" s="22" t="str">
        <f>HYPERLINK("#Mult_cl3!A1","Multimercado Classe 3")</f>
        <v>Multimercado Classe 3</v>
      </c>
    </row>
    <row r="809" spans="2:6" x14ac:dyDescent="0.25">
      <c r="B809" s="13" t="s">
        <v>1407</v>
      </c>
      <c r="C809" s="31">
        <v>18884781000190</v>
      </c>
      <c r="D809" s="13" t="s">
        <v>1232</v>
      </c>
      <c r="E809" s="13" t="s">
        <v>2</v>
      </c>
      <c r="F809" s="22" t="str">
        <f>HYPERLINK("#RF_cl2!A1","Renda Fixa Classe 2")</f>
        <v>Renda Fixa Classe 2</v>
      </c>
    </row>
    <row r="810" spans="2:6" x14ac:dyDescent="0.25">
      <c r="B810" s="13" t="s">
        <v>1407</v>
      </c>
      <c r="C810" s="31">
        <v>18884816000190</v>
      </c>
      <c r="D810" s="13" t="s">
        <v>1233</v>
      </c>
      <c r="E810" s="13" t="s">
        <v>2</v>
      </c>
      <c r="F810" s="22" t="str">
        <f>HYPERLINK("#RF_cl3!A1","Renda Fixa Classe 3")</f>
        <v>Renda Fixa Classe 3</v>
      </c>
    </row>
    <row r="811" spans="2:6" x14ac:dyDescent="0.25">
      <c r="B811" s="13" t="s">
        <v>1407</v>
      </c>
      <c r="C811" s="31">
        <v>18897562000145</v>
      </c>
      <c r="D811" s="13" t="s">
        <v>1234</v>
      </c>
      <c r="E811" s="13" t="s">
        <v>2</v>
      </c>
      <c r="F811" s="22" t="str">
        <f>HYPERLINK("#RF_cl2!A1","Renda Fixa Classe 2")</f>
        <v>Renda Fixa Classe 2</v>
      </c>
    </row>
    <row r="812" spans="2:6" x14ac:dyDescent="0.25">
      <c r="B812" s="13" t="s">
        <v>1409</v>
      </c>
      <c r="C812" s="31">
        <v>18927174000160</v>
      </c>
      <c r="D812" s="13" t="s">
        <v>1235</v>
      </c>
      <c r="E812" s="13" t="s">
        <v>2</v>
      </c>
      <c r="F812" s="22" t="str">
        <f>HYPERLINK("#Balan1530_cl2!A1","Balanceados de 15% a 30% Classe 2")</f>
        <v>Balanceados de 15% a 30% Classe 2</v>
      </c>
    </row>
    <row r="813" spans="2:6" x14ac:dyDescent="0.25">
      <c r="B813" s="13" t="s">
        <v>1411</v>
      </c>
      <c r="C813" s="31">
        <v>18945404000113</v>
      </c>
      <c r="D813" s="13" t="s">
        <v>194</v>
      </c>
      <c r="E813" s="13" t="s">
        <v>2</v>
      </c>
      <c r="F813" s="22" t="str">
        <f>HYPERLINK("#Mult_cl3!A1","Multimercado Classe 3")</f>
        <v>Multimercado Classe 3</v>
      </c>
    </row>
    <row r="814" spans="2:6" x14ac:dyDescent="0.25">
      <c r="B814" s="13" t="s">
        <v>1411</v>
      </c>
      <c r="C814" s="31">
        <v>18999715000165</v>
      </c>
      <c r="D814" s="13" t="s">
        <v>96</v>
      </c>
      <c r="E814" s="13" t="s">
        <v>2</v>
      </c>
      <c r="F814" s="22" t="str">
        <f>HYPERLINK("#Mult_cl3!A1","Multimercado Classe 3")</f>
        <v>Multimercado Classe 3</v>
      </c>
    </row>
    <row r="815" spans="2:6" x14ac:dyDescent="0.25">
      <c r="B815" s="13" t="s">
        <v>1407</v>
      </c>
      <c r="C815" s="31">
        <v>19153948000105</v>
      </c>
      <c r="D815" s="13" t="s">
        <v>1236</v>
      </c>
      <c r="E815" s="13" t="s">
        <v>4</v>
      </c>
      <c r="F815" s="22" t="str">
        <f>HYPERLINK("#RF_cl2!A1","Renda Fixa Classe 2")</f>
        <v>Renda Fixa Classe 2</v>
      </c>
    </row>
    <row r="816" spans="2:6" x14ac:dyDescent="0.25">
      <c r="B816" s="13" t="s">
        <v>1411</v>
      </c>
      <c r="C816" s="31">
        <v>19154077000144</v>
      </c>
      <c r="D816" s="13" t="s">
        <v>458</v>
      </c>
      <c r="E816" s="13" t="s">
        <v>4</v>
      </c>
      <c r="F816" s="22" t="str">
        <f>HYPERLINK("#Mult_cl4!A1","Multimercado Classe 4")</f>
        <v>Multimercado Classe 4</v>
      </c>
    </row>
    <row r="817" spans="2:6" x14ac:dyDescent="0.25">
      <c r="B817" s="13" t="s">
        <v>1411</v>
      </c>
      <c r="C817" s="31">
        <v>19351247000180</v>
      </c>
      <c r="D817" s="13" t="s">
        <v>486</v>
      </c>
      <c r="E817" s="13" t="s">
        <v>2</v>
      </c>
      <c r="F817" s="22" t="str">
        <f>HYPERLINK("#Mult_cl4!A1","Multimercado Classe 4")</f>
        <v>Multimercado Classe 4</v>
      </c>
    </row>
    <row r="818" spans="2:6" x14ac:dyDescent="0.25">
      <c r="B818" s="13" t="s">
        <v>1411</v>
      </c>
      <c r="C818" s="31">
        <v>19365847000106</v>
      </c>
      <c r="D818" s="13" t="s">
        <v>348</v>
      </c>
      <c r="E818" s="13" t="s">
        <v>3</v>
      </c>
      <c r="F818" s="22" t="str">
        <f>HYPERLINK("#Mult_cl4!A1","Multimercado Classe 4")</f>
        <v>Multimercado Classe 4</v>
      </c>
    </row>
    <row r="819" spans="2:6" x14ac:dyDescent="0.25">
      <c r="B819" s="13" t="s">
        <v>1411</v>
      </c>
      <c r="C819" s="31">
        <v>19365848000142</v>
      </c>
      <c r="D819" s="13" t="s">
        <v>624</v>
      </c>
      <c r="E819" s="13" t="s">
        <v>3</v>
      </c>
      <c r="F819" s="22" t="str">
        <f>HYPERLINK("#Mult_cl3!A1","Multimercado Classe 3")</f>
        <v>Multimercado Classe 3</v>
      </c>
    </row>
    <row r="820" spans="2:6" x14ac:dyDescent="0.25">
      <c r="B820" s="13" t="s">
        <v>1407</v>
      </c>
      <c r="C820" s="31">
        <v>19390887000108</v>
      </c>
      <c r="D820" s="13" t="s">
        <v>1237</v>
      </c>
      <c r="E820" s="13" t="s">
        <v>31</v>
      </c>
      <c r="F820" s="22" t="str">
        <f>HYPERLINK("#RF_cl3!A1","Renda Fixa Classe 3")</f>
        <v>Renda Fixa Classe 3</v>
      </c>
    </row>
    <row r="821" spans="2:6" x14ac:dyDescent="0.25">
      <c r="B821" s="13" t="s">
        <v>1407</v>
      </c>
      <c r="C821" s="31">
        <v>19390999000150</v>
      </c>
      <c r="D821" s="13" t="s">
        <v>1238</v>
      </c>
      <c r="E821" s="13" t="s">
        <v>31</v>
      </c>
      <c r="F821" s="22" t="str">
        <f>HYPERLINK("#RF_cl2!A1","Renda Fixa Classe 2")</f>
        <v>Renda Fixa Classe 2</v>
      </c>
    </row>
    <row r="822" spans="2:6" x14ac:dyDescent="0.25">
      <c r="B822" s="13" t="s">
        <v>1407</v>
      </c>
      <c r="C822" s="31">
        <v>19391025000191</v>
      </c>
      <c r="D822" s="13" t="s">
        <v>1239</v>
      </c>
      <c r="E822" s="13" t="s">
        <v>31</v>
      </c>
      <c r="F822" s="22" t="str">
        <f>HYPERLINK("#RF_cl2!A1","Renda Fixa Classe 2")</f>
        <v>Renda Fixa Classe 2</v>
      </c>
    </row>
    <row r="823" spans="2:6" x14ac:dyDescent="0.25">
      <c r="B823" s="13" t="s">
        <v>1411</v>
      </c>
      <c r="C823" s="31">
        <v>19431171000101</v>
      </c>
      <c r="D823" s="13" t="s">
        <v>567</v>
      </c>
      <c r="E823" s="13" t="s">
        <v>32</v>
      </c>
      <c r="F823" s="22" t="str">
        <f>HYPERLINK("#Mult_cl2!A1","Multimercado Classe 2")</f>
        <v>Multimercado Classe 2</v>
      </c>
    </row>
    <row r="824" spans="2:6" x14ac:dyDescent="0.25">
      <c r="B824" s="13" t="s">
        <v>1411</v>
      </c>
      <c r="C824" s="31">
        <v>19550127000102</v>
      </c>
      <c r="D824" s="13" t="s">
        <v>248</v>
      </c>
      <c r="E824" s="13" t="s">
        <v>12</v>
      </c>
      <c r="F824" s="22" t="str">
        <f>HYPERLINK("#Mult_cl4!A1","Multimercado Classe 4")</f>
        <v>Multimercado Classe 4</v>
      </c>
    </row>
    <row r="825" spans="2:6" x14ac:dyDescent="0.25">
      <c r="B825" s="13" t="s">
        <v>1411</v>
      </c>
      <c r="C825" s="31">
        <v>19550135000159</v>
      </c>
      <c r="D825" s="13" t="s">
        <v>281</v>
      </c>
      <c r="E825" s="13" t="s">
        <v>12</v>
      </c>
      <c r="F825" s="22" t="str">
        <f>HYPERLINK("#Mult_cl4!A1","Multimercado Classe 4")</f>
        <v>Multimercado Classe 4</v>
      </c>
    </row>
    <row r="826" spans="2:6" x14ac:dyDescent="0.25">
      <c r="B826" s="13" t="s">
        <v>1407</v>
      </c>
      <c r="C826" s="31">
        <v>19550382000155</v>
      </c>
      <c r="D826" s="13" t="s">
        <v>1240</v>
      </c>
      <c r="E826" s="13" t="s">
        <v>12</v>
      </c>
      <c r="F826" s="22" t="str">
        <f>HYPERLINK("#RF_cl2!A1","Renda Fixa Classe 2")</f>
        <v>Renda Fixa Classe 2</v>
      </c>
    </row>
    <row r="827" spans="2:6" x14ac:dyDescent="0.25">
      <c r="B827" s="13" t="s">
        <v>1407</v>
      </c>
      <c r="C827" s="31">
        <v>19551025000101</v>
      </c>
      <c r="D827" s="13" t="s">
        <v>1241</v>
      </c>
      <c r="E827" s="13" t="s">
        <v>1242</v>
      </c>
      <c r="F827" s="22" t="str">
        <f>HYPERLINK("#RF_cl2!A1","Renda Fixa Classe 2")</f>
        <v>Renda Fixa Classe 2</v>
      </c>
    </row>
    <row r="828" spans="2:6" x14ac:dyDescent="0.25">
      <c r="B828" s="13" t="s">
        <v>1407</v>
      </c>
      <c r="C828" s="31">
        <v>19551062000110</v>
      </c>
      <c r="D828" s="13" t="s">
        <v>1243</v>
      </c>
      <c r="E828" s="13" t="s">
        <v>31</v>
      </c>
      <c r="F828" s="22" t="str">
        <f>HYPERLINK("#RF_cl3!A1","Renda Fixa Classe 3")</f>
        <v>Renda Fixa Classe 3</v>
      </c>
    </row>
    <row r="829" spans="2:6" x14ac:dyDescent="0.25">
      <c r="B829" s="13" t="s">
        <v>1407</v>
      </c>
      <c r="C829" s="31">
        <v>19551216000173</v>
      </c>
      <c r="D829" s="13" t="s">
        <v>1244</v>
      </c>
      <c r="E829" s="13" t="s">
        <v>31</v>
      </c>
      <c r="F829" s="22" t="str">
        <f>HYPERLINK("#RF_cl2!A1","Renda Fixa Classe 2")</f>
        <v>Renda Fixa Classe 2</v>
      </c>
    </row>
    <row r="830" spans="2:6" x14ac:dyDescent="0.25">
      <c r="B830" s="13" t="s">
        <v>1411</v>
      </c>
      <c r="C830" s="31">
        <v>19573271000164</v>
      </c>
      <c r="D830" s="13" t="s">
        <v>88</v>
      </c>
      <c r="E830" s="13" t="s">
        <v>3</v>
      </c>
      <c r="F830" s="22" t="str">
        <f>HYPERLINK("#Mult_cl3!A1","Multimercado Classe 3")</f>
        <v>Multimercado Classe 3</v>
      </c>
    </row>
    <row r="831" spans="2:6" x14ac:dyDescent="0.25">
      <c r="B831" s="13" t="s">
        <v>1411</v>
      </c>
      <c r="C831" s="31">
        <v>19574502000154</v>
      </c>
      <c r="D831" s="13" t="s">
        <v>222</v>
      </c>
      <c r="E831" s="13" t="s">
        <v>3</v>
      </c>
      <c r="F831" s="22" t="str">
        <f>HYPERLINK("#Mult_cl3!A1","Multimercado Classe 3")</f>
        <v>Multimercado Classe 3</v>
      </c>
    </row>
    <row r="832" spans="2:6" x14ac:dyDescent="0.25">
      <c r="B832" s="13" t="s">
        <v>1411</v>
      </c>
      <c r="C832" s="31">
        <v>19574503000107</v>
      </c>
      <c r="D832" s="13" t="s">
        <v>191</v>
      </c>
      <c r="E832" s="13" t="s">
        <v>3</v>
      </c>
      <c r="F832" s="22" t="str">
        <f>HYPERLINK("#Mult_cl4!A1","Multimercado Classe 4")</f>
        <v>Multimercado Classe 4</v>
      </c>
    </row>
    <row r="833" spans="2:6" x14ac:dyDescent="0.25">
      <c r="B833" s="13" t="s">
        <v>1411</v>
      </c>
      <c r="C833" s="31">
        <v>19664667000117</v>
      </c>
      <c r="D833" s="13" t="s">
        <v>178</v>
      </c>
      <c r="E833" s="13" t="s">
        <v>3</v>
      </c>
      <c r="F833" s="22" t="str">
        <f>HYPERLINK("#Mult_cl4!A1","Multimercado Classe 4")</f>
        <v>Multimercado Classe 4</v>
      </c>
    </row>
    <row r="834" spans="2:6" x14ac:dyDescent="0.25">
      <c r="B834" s="13" t="s">
        <v>1410</v>
      </c>
      <c r="C834" s="31">
        <v>19670873000130</v>
      </c>
      <c r="D834" s="13" t="s">
        <v>1245</v>
      </c>
      <c r="E834" s="13" t="s">
        <v>8</v>
      </c>
      <c r="F834" s="22" t="str">
        <f>HYPERLINK("#Balan15_cl1!A1","Balanceados até 15% Classe 1")</f>
        <v>Balanceados até 15% Classe 1</v>
      </c>
    </row>
    <row r="835" spans="2:6" x14ac:dyDescent="0.25">
      <c r="B835" s="13" t="s">
        <v>1409</v>
      </c>
      <c r="C835" s="31">
        <v>19670890000177</v>
      </c>
      <c r="D835" s="13" t="s">
        <v>1246</v>
      </c>
      <c r="E835" s="13" t="s">
        <v>8</v>
      </c>
      <c r="F835" s="22" t="str">
        <f>HYPERLINK("#Balan1530_cl2!A1","Balanceados de 15% a 30% Classe 2")</f>
        <v>Balanceados de 15% a 30% Classe 2</v>
      </c>
    </row>
    <row r="836" spans="2:6" x14ac:dyDescent="0.25">
      <c r="B836" s="13" t="s">
        <v>1411</v>
      </c>
      <c r="C836" s="31">
        <v>19997275000170</v>
      </c>
      <c r="D836" s="13" t="s">
        <v>316</v>
      </c>
      <c r="E836" s="13" t="s">
        <v>3</v>
      </c>
      <c r="F836" s="22" t="str">
        <f>HYPERLINK("#Mult_cl3!A1","Multimercado Classe 3")</f>
        <v>Multimercado Classe 3</v>
      </c>
    </row>
    <row r="837" spans="2:6" x14ac:dyDescent="0.25">
      <c r="B837" s="13" t="s">
        <v>1411</v>
      </c>
      <c r="C837" s="31">
        <v>19997277000169</v>
      </c>
      <c r="D837" s="13" t="s">
        <v>361</v>
      </c>
      <c r="E837" s="13" t="s">
        <v>3</v>
      </c>
      <c r="F837" s="22" t="str">
        <f>HYPERLINK("#Mult_cl4!A1","Multimercado Classe 4")</f>
        <v>Multimercado Classe 4</v>
      </c>
    </row>
    <row r="838" spans="2:6" x14ac:dyDescent="0.25">
      <c r="B838" s="13" t="s">
        <v>1411</v>
      </c>
      <c r="C838" s="31">
        <v>20057809000167</v>
      </c>
      <c r="D838" s="13" t="s">
        <v>170</v>
      </c>
      <c r="E838" s="13" t="s">
        <v>32</v>
      </c>
      <c r="F838" s="22" t="str">
        <f>HYPERLINK("#Mult_cl3!A1","Multimercado Classe 3")</f>
        <v>Multimercado Classe 3</v>
      </c>
    </row>
    <row r="839" spans="2:6" x14ac:dyDescent="0.25">
      <c r="B839" s="13" t="s">
        <v>1411</v>
      </c>
      <c r="C839" s="31">
        <v>20058106000153</v>
      </c>
      <c r="D839" s="13" t="s">
        <v>251</v>
      </c>
      <c r="E839" s="13" t="s">
        <v>32</v>
      </c>
      <c r="F839" s="22" t="str">
        <f>HYPERLINK("#Mult_cl3!A1","Multimercado Classe 3")</f>
        <v>Multimercado Classe 3</v>
      </c>
    </row>
    <row r="840" spans="2:6" x14ac:dyDescent="0.25">
      <c r="B840" s="13" t="s">
        <v>1411</v>
      </c>
      <c r="C840" s="31">
        <v>20083703000138</v>
      </c>
      <c r="D840" s="13" t="s">
        <v>392</v>
      </c>
      <c r="E840" s="13" t="s">
        <v>3</v>
      </c>
      <c r="F840" s="22" t="str">
        <f>HYPERLINK("#Mult_cl4!A1","Multimercado Classe 4")</f>
        <v>Multimercado Classe 4</v>
      </c>
    </row>
    <row r="841" spans="2:6" x14ac:dyDescent="0.25">
      <c r="B841" s="13" t="s">
        <v>1411</v>
      </c>
      <c r="C841" s="31">
        <v>20147441000128</v>
      </c>
      <c r="D841" s="13" t="s">
        <v>159</v>
      </c>
      <c r="E841" s="13" t="s">
        <v>8</v>
      </c>
      <c r="F841" s="22" t="str">
        <f>HYPERLINK("#Mult_cl3!A1","Multimercado Classe 3")</f>
        <v>Multimercado Classe 3</v>
      </c>
    </row>
    <row r="842" spans="2:6" x14ac:dyDescent="0.25">
      <c r="B842" s="13" t="s">
        <v>1411</v>
      </c>
      <c r="C842" s="31">
        <v>20147607000106</v>
      </c>
      <c r="D842" s="13" t="s">
        <v>118</v>
      </c>
      <c r="E842" s="13" t="s">
        <v>8</v>
      </c>
      <c r="F842" s="22" t="str">
        <f>HYPERLINK("#Mult_cl4!A1","Multimercado Classe 4")</f>
        <v>Multimercado Classe 4</v>
      </c>
    </row>
    <row r="843" spans="2:6" x14ac:dyDescent="0.25">
      <c r="B843" s="13" t="s">
        <v>1411</v>
      </c>
      <c r="C843" s="31">
        <v>20147630000109</v>
      </c>
      <c r="D843" s="13" t="s">
        <v>120</v>
      </c>
      <c r="E843" s="13" t="s">
        <v>8</v>
      </c>
      <c r="F843" s="22" t="str">
        <f>HYPERLINK("#Mult_cl3!A1","Multimercado Classe 3")</f>
        <v>Multimercado Classe 3</v>
      </c>
    </row>
    <row r="844" spans="2:6" x14ac:dyDescent="0.25">
      <c r="B844" s="13" t="s">
        <v>1411</v>
      </c>
      <c r="C844" s="31">
        <v>20170172000110</v>
      </c>
      <c r="D844" s="13" t="s">
        <v>344</v>
      </c>
      <c r="E844" s="13" t="s">
        <v>3</v>
      </c>
      <c r="F844" s="22" t="str">
        <f>HYPERLINK("#Mult_cl3!A1","Multimercado Classe 3")</f>
        <v>Multimercado Classe 3</v>
      </c>
    </row>
    <row r="845" spans="2:6" x14ac:dyDescent="0.25">
      <c r="B845" s="13" t="s">
        <v>1407</v>
      </c>
      <c r="C845" s="31">
        <v>20189837000138</v>
      </c>
      <c r="D845" s="13" t="s">
        <v>1247</v>
      </c>
      <c r="E845" s="13" t="s">
        <v>8</v>
      </c>
      <c r="F845" s="22" t="str">
        <f>HYPERLINK("#RF_cl4!A1","Renda Fixa Classe 4")</f>
        <v>Renda Fixa Classe 4</v>
      </c>
    </row>
    <row r="846" spans="2:6" x14ac:dyDescent="0.25">
      <c r="B846" s="13" t="s">
        <v>1407</v>
      </c>
      <c r="C846" s="31">
        <v>20193550000181</v>
      </c>
      <c r="D846" s="13" t="s">
        <v>1248</v>
      </c>
      <c r="E846" s="13" t="s">
        <v>8</v>
      </c>
      <c r="F846" s="22" t="str">
        <f>HYPERLINK("#RF_cl3!A1","Renda Fixa Classe 3")</f>
        <v>Renda Fixa Classe 3</v>
      </c>
    </row>
    <row r="847" spans="2:6" x14ac:dyDescent="0.25">
      <c r="B847" s="13" t="s">
        <v>1407</v>
      </c>
      <c r="C847" s="31">
        <v>20194039000102</v>
      </c>
      <c r="D847" s="13" t="s">
        <v>1249</v>
      </c>
      <c r="E847" s="13" t="s">
        <v>8</v>
      </c>
      <c r="F847" s="22" t="str">
        <f>HYPERLINK("#RF_cl3!A1","Renda Fixa Classe 3")</f>
        <v>Renda Fixa Classe 3</v>
      </c>
    </row>
    <row r="848" spans="2:6" x14ac:dyDescent="0.25">
      <c r="B848" s="13" t="s">
        <v>1411</v>
      </c>
      <c r="C848" s="31">
        <v>20206214000126</v>
      </c>
      <c r="D848" s="13" t="s">
        <v>262</v>
      </c>
      <c r="E848" s="13" t="s">
        <v>3</v>
      </c>
      <c r="F848" s="22" t="str">
        <f>HYPERLINK("#Mult_cl3!A1","Multimercado Classe 3")</f>
        <v>Multimercado Classe 3</v>
      </c>
    </row>
    <row r="849" spans="2:6" x14ac:dyDescent="0.25">
      <c r="B849" s="13" t="s">
        <v>1411</v>
      </c>
      <c r="C849" s="31">
        <v>20207629000114</v>
      </c>
      <c r="D849" s="13" t="s">
        <v>337</v>
      </c>
      <c r="E849" s="13" t="s">
        <v>3</v>
      </c>
      <c r="F849" s="22" t="str">
        <f>HYPERLINK("#Mult_cl3!A1","Multimercado Classe 3")</f>
        <v>Multimercado Classe 3</v>
      </c>
    </row>
    <row r="850" spans="2:6" x14ac:dyDescent="0.25">
      <c r="B850" s="13" t="s">
        <v>1411</v>
      </c>
      <c r="C850" s="31">
        <v>20207687000148</v>
      </c>
      <c r="D850" s="13" t="s">
        <v>271</v>
      </c>
      <c r="E850" s="13" t="s">
        <v>3</v>
      </c>
      <c r="F850" s="22" t="str">
        <f>HYPERLINK("#Mult_cl4!A1","Multimercado Classe 4")</f>
        <v>Multimercado Classe 4</v>
      </c>
    </row>
    <row r="851" spans="2:6" x14ac:dyDescent="0.25">
      <c r="B851" s="13" t="s">
        <v>1411</v>
      </c>
      <c r="C851" s="31">
        <v>20214831000173</v>
      </c>
      <c r="D851" s="13" t="s">
        <v>143</v>
      </c>
      <c r="E851" s="13" t="s">
        <v>3</v>
      </c>
      <c r="F851" s="22" t="str">
        <f>HYPERLINK("#Mult_cl4!A1","Multimercado Classe 4")</f>
        <v>Multimercado Classe 4</v>
      </c>
    </row>
    <row r="852" spans="2:6" x14ac:dyDescent="0.25">
      <c r="B852" s="13" t="s">
        <v>1411</v>
      </c>
      <c r="C852" s="31">
        <v>20216301000164</v>
      </c>
      <c r="D852" s="13" t="s">
        <v>83</v>
      </c>
      <c r="E852" s="13" t="s">
        <v>10</v>
      </c>
      <c r="F852" s="22" t="str">
        <f>HYPERLINK("#Mult_cl3!A1","Multimercado Classe 3")</f>
        <v>Multimercado Classe 3</v>
      </c>
    </row>
    <row r="853" spans="2:6" x14ac:dyDescent="0.25">
      <c r="B853" s="13" t="s">
        <v>1411</v>
      </c>
      <c r="C853" s="31">
        <v>20216755000135</v>
      </c>
      <c r="D853" s="13" t="s">
        <v>511</v>
      </c>
      <c r="E853" s="13" t="s">
        <v>10</v>
      </c>
      <c r="F853" s="22" t="str">
        <f>HYPERLINK("#Mult_cl3!A1","Multimercado Classe 3")</f>
        <v>Multimercado Classe 3</v>
      </c>
    </row>
    <row r="854" spans="2:6" x14ac:dyDescent="0.25">
      <c r="B854" s="13" t="s">
        <v>1411</v>
      </c>
      <c r="C854" s="31">
        <v>20216772000172</v>
      </c>
      <c r="D854" s="13" t="s">
        <v>420</v>
      </c>
      <c r="E854" s="13" t="s">
        <v>10</v>
      </c>
      <c r="F854" s="22" t="str">
        <f>HYPERLINK("#Mult_cl4!A1","Multimercado Classe 4")</f>
        <v>Multimercado Classe 4</v>
      </c>
    </row>
    <row r="855" spans="2:6" x14ac:dyDescent="0.25">
      <c r="B855" s="13" t="s">
        <v>1407</v>
      </c>
      <c r="C855" s="31">
        <v>20216869000185</v>
      </c>
      <c r="D855" s="13" t="s">
        <v>1250</v>
      </c>
      <c r="E855" s="13" t="s">
        <v>10</v>
      </c>
      <c r="F855" s="22" t="str">
        <f>HYPERLINK("#RF_cl2!A1","Renda Fixa Classe 2")</f>
        <v>Renda Fixa Classe 2</v>
      </c>
    </row>
    <row r="856" spans="2:6" x14ac:dyDescent="0.25">
      <c r="B856" s="13" t="s">
        <v>1407</v>
      </c>
      <c r="C856" s="31">
        <v>20216906000155</v>
      </c>
      <c r="D856" s="13" t="s">
        <v>1251</v>
      </c>
      <c r="E856" s="13" t="s">
        <v>10</v>
      </c>
      <c r="F856" s="22" t="str">
        <f>HYPERLINK("#RF_cl2!A1","Renda Fixa Classe 2")</f>
        <v>Renda Fixa Classe 2</v>
      </c>
    </row>
    <row r="857" spans="2:6" x14ac:dyDescent="0.25">
      <c r="B857" s="13" t="s">
        <v>1411</v>
      </c>
      <c r="C857" s="31">
        <v>20216923000192</v>
      </c>
      <c r="D857" s="13" t="s">
        <v>471</v>
      </c>
      <c r="E857" s="13" t="s">
        <v>10</v>
      </c>
      <c r="F857" s="22" t="str">
        <f>HYPERLINK("#Mult_cl4!A1","Multimercado Classe 4")</f>
        <v>Multimercado Classe 4</v>
      </c>
    </row>
    <row r="858" spans="2:6" x14ac:dyDescent="0.25">
      <c r="B858" s="13" t="s">
        <v>1411</v>
      </c>
      <c r="C858" s="31">
        <v>20252942000174</v>
      </c>
      <c r="D858" s="13" t="s">
        <v>152</v>
      </c>
      <c r="E858" s="13" t="s">
        <v>3</v>
      </c>
      <c r="F858" s="22" t="str">
        <f>HYPERLINK("#Mult_cl4!A1","Multimercado Classe 4")</f>
        <v>Multimercado Classe 4</v>
      </c>
    </row>
    <row r="859" spans="2:6" x14ac:dyDescent="0.25">
      <c r="B859" s="13" t="s">
        <v>1412</v>
      </c>
      <c r="C859" s="31">
        <v>20273341000148</v>
      </c>
      <c r="D859" s="13" t="s">
        <v>1252</v>
      </c>
      <c r="E859" s="13" t="s">
        <v>3</v>
      </c>
      <c r="F859" s="22" t="str">
        <f>HYPERLINK("#Data_cl2!A1","Data Alvo Classe 2")</f>
        <v>Data Alvo Classe 2</v>
      </c>
    </row>
    <row r="860" spans="2:6" x14ac:dyDescent="0.25">
      <c r="B860" s="13" t="s">
        <v>1411</v>
      </c>
      <c r="C860" s="31">
        <v>20288489000156</v>
      </c>
      <c r="D860" s="13" t="s">
        <v>557</v>
      </c>
      <c r="E860" s="13" t="s">
        <v>8</v>
      </c>
      <c r="F860" s="22" t="str">
        <f>HYPERLINK("#Mult_cl2!A1","Multimercado Classe 2")</f>
        <v>Multimercado Classe 2</v>
      </c>
    </row>
    <row r="861" spans="2:6" x14ac:dyDescent="0.25">
      <c r="B861" s="13" t="s">
        <v>1407</v>
      </c>
      <c r="C861" s="31">
        <v>20288512000102</v>
      </c>
      <c r="D861" s="13" t="s">
        <v>1253</v>
      </c>
      <c r="E861" s="13" t="s">
        <v>8</v>
      </c>
      <c r="F861" s="22" t="str">
        <f>HYPERLINK("#RF_cl4!A1","Renda Fixa Classe 4")</f>
        <v>Renda Fixa Classe 4</v>
      </c>
    </row>
    <row r="862" spans="2:6" x14ac:dyDescent="0.25">
      <c r="B862" s="13" t="s">
        <v>1411</v>
      </c>
      <c r="C862" s="31">
        <v>20288538000150</v>
      </c>
      <c r="D862" s="13" t="s">
        <v>140</v>
      </c>
      <c r="E862" s="13" t="s">
        <v>8</v>
      </c>
      <c r="F862" s="22" t="str">
        <f>HYPERLINK("#Mult_cl4!A1","Multimercado Classe 4")</f>
        <v>Multimercado Classe 4</v>
      </c>
    </row>
    <row r="863" spans="2:6" x14ac:dyDescent="0.25">
      <c r="B863" s="13" t="s">
        <v>1411</v>
      </c>
      <c r="C863" s="31">
        <v>20288580000171</v>
      </c>
      <c r="D863" s="13" t="s">
        <v>115</v>
      </c>
      <c r="E863" s="13" t="s">
        <v>8</v>
      </c>
      <c r="F863" s="22" t="str">
        <f>HYPERLINK("#Mult_cl4!A1","Multimercado Classe 4")</f>
        <v>Multimercado Classe 4</v>
      </c>
    </row>
    <row r="864" spans="2:6" x14ac:dyDescent="0.25">
      <c r="B864" s="13" t="s">
        <v>1409</v>
      </c>
      <c r="C864" s="31">
        <v>20303592000128</v>
      </c>
      <c r="D864" s="13" t="s">
        <v>1424</v>
      </c>
      <c r="E864" s="13" t="s">
        <v>3</v>
      </c>
      <c r="F864" s="22" t="str">
        <f>HYPERLINK("#Balan1530_cl2!A1","Balanceados de 15% a 30% Classe 2")</f>
        <v>Balanceados de 15% a 30% Classe 2</v>
      </c>
    </row>
    <row r="865" spans="2:6" x14ac:dyDescent="0.25">
      <c r="B865" s="13" t="s">
        <v>1411</v>
      </c>
      <c r="C865" s="31">
        <v>20332753000101</v>
      </c>
      <c r="D865" s="13" t="s">
        <v>260</v>
      </c>
      <c r="E865" s="13" t="s">
        <v>6</v>
      </c>
      <c r="F865" s="22" t="str">
        <f>HYPERLINK("#Mult_cl3!A1","Multimercado Classe 3")</f>
        <v>Multimercado Classe 3</v>
      </c>
    </row>
    <row r="866" spans="2:6" x14ac:dyDescent="0.25">
      <c r="B866" s="13" t="s">
        <v>1411</v>
      </c>
      <c r="C866" s="31">
        <v>20335640000160</v>
      </c>
      <c r="D866" s="13" t="s">
        <v>528</v>
      </c>
      <c r="E866" s="13" t="s">
        <v>8</v>
      </c>
      <c r="F866" s="22" t="str">
        <f>HYPERLINK("#Mult_cl3!A1","Multimercado Classe 3")</f>
        <v>Multimercado Classe 3</v>
      </c>
    </row>
    <row r="867" spans="2:6" x14ac:dyDescent="0.25">
      <c r="B867" s="13" t="s">
        <v>1411</v>
      </c>
      <c r="C867" s="31">
        <v>20335652000194</v>
      </c>
      <c r="D867" s="13" t="s">
        <v>531</v>
      </c>
      <c r="E867" s="13" t="s">
        <v>8</v>
      </c>
      <c r="F867" s="22" t="str">
        <f>HYPERLINK("#Mult_cl2!A1","Multimercado Classe 2")</f>
        <v>Multimercado Classe 2</v>
      </c>
    </row>
    <row r="868" spans="2:6" x14ac:dyDescent="0.25">
      <c r="B868" s="13" t="s">
        <v>1407</v>
      </c>
      <c r="C868" s="31">
        <v>20335664000119</v>
      </c>
      <c r="D868" s="13" t="s">
        <v>1255</v>
      </c>
      <c r="E868" s="13" t="s">
        <v>8</v>
      </c>
      <c r="F868" s="22" t="str">
        <f>HYPERLINK("#RF_cl1!A1","Renda Fixa Classe 1")</f>
        <v>Renda Fixa Classe 1</v>
      </c>
    </row>
    <row r="869" spans="2:6" x14ac:dyDescent="0.25">
      <c r="B869" s="13" t="s">
        <v>1411</v>
      </c>
      <c r="C869" s="31">
        <v>20335674000154</v>
      </c>
      <c r="D869" s="13" t="s">
        <v>102</v>
      </c>
      <c r="E869" s="13" t="s">
        <v>8</v>
      </c>
      <c r="F869" s="22" t="str">
        <f>HYPERLINK("#Mult_cl3!A1","Multimercado Classe 3")</f>
        <v>Multimercado Classe 3</v>
      </c>
    </row>
    <row r="870" spans="2:6" x14ac:dyDescent="0.25">
      <c r="B870" s="13" t="s">
        <v>1411</v>
      </c>
      <c r="C870" s="31">
        <v>20335700000144</v>
      </c>
      <c r="D870" s="13" t="s">
        <v>607</v>
      </c>
      <c r="E870" s="13" t="s">
        <v>8</v>
      </c>
      <c r="F870" s="22" t="str">
        <f>HYPERLINK("#Mult_cl3!A1","Multimercado Classe 3")</f>
        <v>Multimercado Classe 3</v>
      </c>
    </row>
    <row r="871" spans="2:6" x14ac:dyDescent="0.25">
      <c r="B871" s="13" t="s">
        <v>1411</v>
      </c>
      <c r="C871" s="31">
        <v>20335724000101</v>
      </c>
      <c r="D871" s="13" t="s">
        <v>91</v>
      </c>
      <c r="E871" s="13" t="s">
        <v>8</v>
      </c>
      <c r="F871" s="22" t="str">
        <f>HYPERLINK("#Mult_cl3!A1","Multimercado Classe 3")</f>
        <v>Multimercado Classe 3</v>
      </c>
    </row>
    <row r="872" spans="2:6" x14ac:dyDescent="0.25">
      <c r="B872" s="13" t="s">
        <v>1411</v>
      </c>
      <c r="C872" s="31">
        <v>20335746000163</v>
      </c>
      <c r="D872" s="13" t="s">
        <v>315</v>
      </c>
      <c r="E872" s="13" t="s">
        <v>8</v>
      </c>
      <c r="F872" s="22" t="str">
        <f>HYPERLINK("#Mult_cl4!A1","Multimercado Classe 4")</f>
        <v>Multimercado Classe 4</v>
      </c>
    </row>
    <row r="873" spans="2:6" x14ac:dyDescent="0.25">
      <c r="B873" s="13" t="s">
        <v>1411</v>
      </c>
      <c r="C873" s="31">
        <v>20354830000124</v>
      </c>
      <c r="D873" s="13" t="s">
        <v>596</v>
      </c>
      <c r="E873" s="13" t="s">
        <v>8</v>
      </c>
      <c r="F873" s="22" t="str">
        <f>HYPERLINK("#Mult_cl2!A1","Multimercado Classe 2")</f>
        <v>Multimercado Classe 2</v>
      </c>
    </row>
    <row r="874" spans="2:6" x14ac:dyDescent="0.25">
      <c r="B874" s="13" t="s">
        <v>1411</v>
      </c>
      <c r="C874" s="31">
        <v>20354907000166</v>
      </c>
      <c r="D874" s="13" t="s">
        <v>540</v>
      </c>
      <c r="E874" s="13" t="s">
        <v>8</v>
      </c>
      <c r="F874" s="22" t="str">
        <f>HYPERLINK("#Mult_cl2!A1","Multimercado Classe 2")</f>
        <v>Multimercado Classe 2</v>
      </c>
    </row>
    <row r="875" spans="2:6" x14ac:dyDescent="0.25">
      <c r="B875" s="13" t="s">
        <v>1407</v>
      </c>
      <c r="C875" s="31">
        <v>20355099000151</v>
      </c>
      <c r="D875" s="13" t="s">
        <v>1256</v>
      </c>
      <c r="E875" s="13" t="s">
        <v>8</v>
      </c>
      <c r="F875" s="22" t="str">
        <f>HYPERLINK("#RF_cl1!A1","Renda Fixa Classe 1")</f>
        <v>Renda Fixa Classe 1</v>
      </c>
    </row>
    <row r="876" spans="2:6" x14ac:dyDescent="0.25">
      <c r="B876" s="13" t="s">
        <v>1411</v>
      </c>
      <c r="C876" s="31">
        <v>20634545000167</v>
      </c>
      <c r="D876" s="13" t="s">
        <v>456</v>
      </c>
      <c r="E876" s="13" t="s">
        <v>3</v>
      </c>
      <c r="F876" s="22" t="str">
        <f>HYPERLINK("#Mult_cl4!A1","Multimercado Classe 4")</f>
        <v>Multimercado Classe 4</v>
      </c>
    </row>
    <row r="877" spans="2:6" x14ac:dyDescent="0.25">
      <c r="B877" s="13" t="s">
        <v>1411</v>
      </c>
      <c r="C877" s="31">
        <v>20634554000158</v>
      </c>
      <c r="D877" s="13" t="s">
        <v>198</v>
      </c>
      <c r="E877" s="13" t="s">
        <v>3</v>
      </c>
      <c r="F877" s="22" t="str">
        <f>HYPERLINK("#Mult_cl4!A1","Multimercado Classe 4")</f>
        <v>Multimercado Classe 4</v>
      </c>
    </row>
    <row r="878" spans="2:6" x14ac:dyDescent="0.25">
      <c r="B878" s="13" t="s">
        <v>1411</v>
      </c>
      <c r="C878" s="31">
        <v>20649461000105</v>
      </c>
      <c r="D878" s="13" t="s">
        <v>264</v>
      </c>
      <c r="E878" s="13" t="s">
        <v>32</v>
      </c>
      <c r="F878" s="22" t="str">
        <f>HYPERLINK("#Mult_cl3!A1","Multimercado Classe 3")</f>
        <v>Multimercado Classe 3</v>
      </c>
    </row>
    <row r="879" spans="2:6" x14ac:dyDescent="0.25">
      <c r="B879" s="13" t="s">
        <v>1411</v>
      </c>
      <c r="C879" s="31">
        <v>20649585000182</v>
      </c>
      <c r="D879" s="13" t="s">
        <v>589</v>
      </c>
      <c r="E879" s="13" t="s">
        <v>32</v>
      </c>
      <c r="F879" s="22" t="str">
        <f>HYPERLINK("#Mult_cl2!A1","Multimercado Classe 2")</f>
        <v>Multimercado Classe 2</v>
      </c>
    </row>
    <row r="880" spans="2:6" x14ac:dyDescent="0.25">
      <c r="B880" s="13" t="s">
        <v>1411</v>
      </c>
      <c r="C880" s="31">
        <v>20689802000168</v>
      </c>
      <c r="D880" s="13" t="s">
        <v>197</v>
      </c>
      <c r="E880" s="13" t="s">
        <v>3</v>
      </c>
      <c r="F880" s="22" t="str">
        <f>HYPERLINK("#Mult_cl4!A1","Multimercado Classe 4")</f>
        <v>Multimercado Classe 4</v>
      </c>
    </row>
    <row r="881" spans="2:6" x14ac:dyDescent="0.25">
      <c r="B881" s="13" t="s">
        <v>1411</v>
      </c>
      <c r="C881" s="31">
        <v>20689812000101</v>
      </c>
      <c r="D881" s="13" t="s">
        <v>207</v>
      </c>
      <c r="E881" s="13" t="s">
        <v>3</v>
      </c>
      <c r="F881" s="22" t="str">
        <f>HYPERLINK("#Mult_cl4!A1","Multimercado Classe 4")</f>
        <v>Multimercado Classe 4</v>
      </c>
    </row>
    <row r="882" spans="2:6" x14ac:dyDescent="0.25">
      <c r="B882" s="13" t="s">
        <v>1407</v>
      </c>
      <c r="C882" s="31">
        <v>20763784000117</v>
      </c>
      <c r="D882" s="13" t="s">
        <v>1257</v>
      </c>
      <c r="E882" s="13" t="s">
        <v>7</v>
      </c>
      <c r="F882" s="22" t="str">
        <f>HYPERLINK("#RF_cl2!A1","Renda Fixa Classe 2")</f>
        <v>Renda Fixa Classe 2</v>
      </c>
    </row>
    <row r="883" spans="2:6" x14ac:dyDescent="0.25">
      <c r="B883" s="13" t="s">
        <v>1407</v>
      </c>
      <c r="C883" s="31">
        <v>20789951000107</v>
      </c>
      <c r="D883" s="13" t="s">
        <v>1258</v>
      </c>
      <c r="E883" s="13" t="s">
        <v>9</v>
      </c>
      <c r="F883" s="22" t="str">
        <f>HYPERLINK("#RF_cl2!A1","Renda Fixa Classe 2")</f>
        <v>Renda Fixa Classe 2</v>
      </c>
    </row>
    <row r="884" spans="2:6" x14ac:dyDescent="0.25">
      <c r="B884" s="13" t="s">
        <v>1408</v>
      </c>
      <c r="C884" s="31">
        <v>20789994000184</v>
      </c>
      <c r="D884" s="13" t="s">
        <v>1259</v>
      </c>
      <c r="E884" s="13" t="s">
        <v>9</v>
      </c>
      <c r="F884" s="22" t="str">
        <f>HYPERLINK("#Balan30_cl1!A1","Balanceados &gt;30% Classe 1")</f>
        <v>Balanceados &gt;30% Classe 1</v>
      </c>
    </row>
    <row r="885" spans="2:6" x14ac:dyDescent="0.25">
      <c r="B885" s="13" t="s">
        <v>1411</v>
      </c>
      <c r="C885" s="31">
        <v>20814969000103</v>
      </c>
      <c r="D885" s="13" t="s">
        <v>275</v>
      </c>
      <c r="E885" s="13" t="s">
        <v>2</v>
      </c>
      <c r="F885" s="22" t="str">
        <f>HYPERLINK("#Mult_cl4!A1","Multimercado Classe 4")</f>
        <v>Multimercado Classe 4</v>
      </c>
    </row>
    <row r="886" spans="2:6" x14ac:dyDescent="0.25">
      <c r="B886" s="13" t="s">
        <v>1407</v>
      </c>
      <c r="C886" s="31">
        <v>20833934000111</v>
      </c>
      <c r="D886" s="13" t="s">
        <v>1260</v>
      </c>
      <c r="E886" s="13" t="s">
        <v>2</v>
      </c>
      <c r="F886" s="22" t="str">
        <f>HYPERLINK("#RF_cl2!A1","Renda Fixa Classe 2")</f>
        <v>Renda Fixa Classe 2</v>
      </c>
    </row>
    <row r="887" spans="2:6" x14ac:dyDescent="0.25">
      <c r="B887" s="13" t="s">
        <v>1407</v>
      </c>
      <c r="C887" s="31">
        <v>20889471000100</v>
      </c>
      <c r="D887" s="13" t="s">
        <v>1261</v>
      </c>
      <c r="E887" s="13" t="s">
        <v>9</v>
      </c>
      <c r="F887" s="22" t="str">
        <f>HYPERLINK("#RF_cl2!A1","Renda Fixa Classe 2")</f>
        <v>Renda Fixa Classe 2</v>
      </c>
    </row>
    <row r="888" spans="2:6" x14ac:dyDescent="0.25">
      <c r="B888" s="13" t="s">
        <v>1411</v>
      </c>
      <c r="C888" s="31">
        <v>20889498000100</v>
      </c>
      <c r="D888" s="13" t="s">
        <v>329</v>
      </c>
      <c r="E888" s="13" t="s">
        <v>9</v>
      </c>
      <c r="F888" s="22" t="str">
        <f>HYPERLINK("#Mult_cl4!A1","Multimercado Classe 4")</f>
        <v>Multimercado Classe 4</v>
      </c>
    </row>
    <row r="889" spans="2:6" x14ac:dyDescent="0.25">
      <c r="B889" s="13" t="s">
        <v>1411</v>
      </c>
      <c r="C889" s="31">
        <v>20889752000162</v>
      </c>
      <c r="D889" s="13" t="s">
        <v>278</v>
      </c>
      <c r="E889" s="13" t="s">
        <v>32</v>
      </c>
      <c r="F889" s="22" t="str">
        <f>HYPERLINK("#Mult_cl3!A1","Multimercado Classe 3")</f>
        <v>Multimercado Classe 3</v>
      </c>
    </row>
    <row r="890" spans="2:6" x14ac:dyDescent="0.25">
      <c r="B890" s="13" t="s">
        <v>1411</v>
      </c>
      <c r="C890" s="31">
        <v>20889801000167</v>
      </c>
      <c r="D890" s="13" t="s">
        <v>90</v>
      </c>
      <c r="E890" s="13" t="s">
        <v>32</v>
      </c>
      <c r="F890" s="22" t="str">
        <f>HYPERLINK("#Mult_cl4!A1","Multimercado Classe 4")</f>
        <v>Multimercado Classe 4</v>
      </c>
    </row>
    <row r="891" spans="2:6" x14ac:dyDescent="0.25">
      <c r="B891" s="13" t="s">
        <v>1411</v>
      </c>
      <c r="C891" s="31">
        <v>20970997000110</v>
      </c>
      <c r="D891" s="13" t="s">
        <v>641</v>
      </c>
      <c r="E891" s="13" t="s">
        <v>3</v>
      </c>
      <c r="F891" s="22" t="str">
        <f>HYPERLINK("#Mult_cl3!A1","Multimercado Classe 3")</f>
        <v>Multimercado Classe 3</v>
      </c>
    </row>
    <row r="892" spans="2:6" x14ac:dyDescent="0.25">
      <c r="B892" s="13" t="s">
        <v>1411</v>
      </c>
      <c r="C892" s="31">
        <v>20970999000109</v>
      </c>
      <c r="D892" s="13" t="s">
        <v>334</v>
      </c>
      <c r="E892" s="13" t="s">
        <v>3</v>
      </c>
      <c r="F892" s="22" t="str">
        <f>HYPERLINK("#Mult_cl3!A1","Multimercado Classe 3")</f>
        <v>Multimercado Classe 3</v>
      </c>
    </row>
    <row r="893" spans="2:6" x14ac:dyDescent="0.25">
      <c r="B893" s="13" t="s">
        <v>1407</v>
      </c>
      <c r="C893" s="31">
        <v>20977437000197</v>
      </c>
      <c r="D893" s="13" t="s">
        <v>1262</v>
      </c>
      <c r="E893" s="13" t="s">
        <v>12</v>
      </c>
      <c r="F893" s="22" t="str">
        <f>HYPERLINK("#RF_cl2!A1","Renda Fixa Classe 2")</f>
        <v>Renda Fixa Classe 2</v>
      </c>
    </row>
    <row r="894" spans="2:6" x14ac:dyDescent="0.25">
      <c r="B894" s="13" t="s">
        <v>1407</v>
      </c>
      <c r="C894" s="31">
        <v>20977452000135</v>
      </c>
      <c r="D894" s="13" t="s">
        <v>1263</v>
      </c>
      <c r="E894" s="13" t="s">
        <v>12</v>
      </c>
      <c r="F894" s="22" t="str">
        <f>HYPERLINK("#RF_cl2!A1","Renda Fixa Classe 2")</f>
        <v>Renda Fixa Classe 2</v>
      </c>
    </row>
    <row r="895" spans="2:6" x14ac:dyDescent="0.25">
      <c r="B895" s="13" t="s">
        <v>1411</v>
      </c>
      <c r="C895" s="31">
        <v>20979835000142</v>
      </c>
      <c r="D895" s="13" t="s">
        <v>560</v>
      </c>
      <c r="E895" s="13" t="s">
        <v>3</v>
      </c>
      <c r="F895" s="22" t="str">
        <f>HYPERLINK("#Mult_cl2!A1","Multimercado Classe 2")</f>
        <v>Multimercado Classe 2</v>
      </c>
    </row>
    <row r="896" spans="2:6" x14ac:dyDescent="0.25">
      <c r="B896" s="13" t="s">
        <v>1411</v>
      </c>
      <c r="C896" s="31">
        <v>20979839000120</v>
      </c>
      <c r="D896" s="13" t="s">
        <v>445</v>
      </c>
      <c r="E896" s="13" t="s">
        <v>3</v>
      </c>
      <c r="F896" s="22" t="str">
        <f>HYPERLINK("#Mult_cl3!A1","Multimercado Classe 3")</f>
        <v>Multimercado Classe 3</v>
      </c>
    </row>
    <row r="897" spans="2:6" x14ac:dyDescent="0.25">
      <c r="B897" s="13" t="s">
        <v>1411</v>
      </c>
      <c r="C897" s="31">
        <v>20979841000108</v>
      </c>
      <c r="D897" s="13" t="s">
        <v>141</v>
      </c>
      <c r="E897" s="13" t="s">
        <v>3</v>
      </c>
      <c r="F897" s="22" t="str">
        <f>HYPERLINK("#Mult_cl3!A1","Multimercado Classe 3")</f>
        <v>Multimercado Classe 3</v>
      </c>
    </row>
    <row r="898" spans="2:6" x14ac:dyDescent="0.25">
      <c r="B898" s="13" t="s">
        <v>1411</v>
      </c>
      <c r="C898" s="31">
        <v>20997947000126</v>
      </c>
      <c r="D898" s="13" t="s">
        <v>470</v>
      </c>
      <c r="E898" s="13" t="s">
        <v>6</v>
      </c>
      <c r="F898" s="22" t="str">
        <f>HYPERLINK("#Mult_cl4!A1","Multimercado Classe 4")</f>
        <v>Multimercado Classe 4</v>
      </c>
    </row>
    <row r="899" spans="2:6" x14ac:dyDescent="0.25">
      <c r="B899" s="13" t="s">
        <v>1411</v>
      </c>
      <c r="C899" s="31">
        <v>20997959000150</v>
      </c>
      <c r="D899" s="13" t="s">
        <v>193</v>
      </c>
      <c r="E899" s="13" t="s">
        <v>6</v>
      </c>
      <c r="F899" s="22" t="str">
        <f>HYPERLINK("#Mult_cl4!A1","Multimercado Classe 4")</f>
        <v>Multimercado Classe 4</v>
      </c>
    </row>
    <row r="900" spans="2:6" x14ac:dyDescent="0.25">
      <c r="B900" s="13" t="s">
        <v>1411</v>
      </c>
      <c r="C900" s="31">
        <v>21032754000101</v>
      </c>
      <c r="D900" s="13" t="s">
        <v>173</v>
      </c>
      <c r="E900" s="13" t="s">
        <v>3</v>
      </c>
      <c r="F900" s="22" t="str">
        <f>HYPERLINK("#Mult_cl3!A1","Multimercado Classe 3")</f>
        <v>Multimercado Classe 3</v>
      </c>
    </row>
    <row r="901" spans="2:6" x14ac:dyDescent="0.25">
      <c r="B901" s="13" t="s">
        <v>1407</v>
      </c>
      <c r="C901" s="31">
        <v>21040553000148</v>
      </c>
      <c r="D901" s="13" t="s">
        <v>1264</v>
      </c>
      <c r="E901" s="13" t="s">
        <v>2</v>
      </c>
      <c r="F901" s="22" t="str">
        <f>HYPERLINK("#RF_cl2!A1","Renda Fixa Classe 2")</f>
        <v>Renda Fixa Classe 2</v>
      </c>
    </row>
    <row r="902" spans="2:6" x14ac:dyDescent="0.25">
      <c r="B902" s="13" t="s">
        <v>1407</v>
      </c>
      <c r="C902" s="31">
        <v>21052828000163</v>
      </c>
      <c r="D902" s="13" t="s">
        <v>1265</v>
      </c>
      <c r="E902" s="13" t="s">
        <v>10</v>
      </c>
      <c r="F902" s="22" t="str">
        <f>HYPERLINK("#RF_cl2!A1","Renda Fixa Classe 2")</f>
        <v>Renda Fixa Classe 2</v>
      </c>
    </row>
    <row r="903" spans="2:6" x14ac:dyDescent="0.25">
      <c r="B903" s="13" t="s">
        <v>1407</v>
      </c>
      <c r="C903" s="31">
        <v>21053024000189</v>
      </c>
      <c r="D903" s="13" t="s">
        <v>1266</v>
      </c>
      <c r="E903" s="13" t="s">
        <v>10</v>
      </c>
      <c r="F903" s="22" t="str">
        <f>HYPERLINK("#RF_cl2!A1","Renda Fixa Classe 2")</f>
        <v>Renda Fixa Classe 2</v>
      </c>
    </row>
    <row r="904" spans="2:6" x14ac:dyDescent="0.25">
      <c r="B904" s="13" t="s">
        <v>1411</v>
      </c>
      <c r="C904" s="31">
        <v>21053220000153</v>
      </c>
      <c r="D904" s="13" t="s">
        <v>664</v>
      </c>
      <c r="E904" s="13" t="s">
        <v>10</v>
      </c>
      <c r="F904" s="22" t="str">
        <f>HYPERLINK("#Mult_cl3!A1","Multimercado Classe 3")</f>
        <v>Multimercado Classe 3</v>
      </c>
    </row>
    <row r="905" spans="2:6" x14ac:dyDescent="0.25">
      <c r="B905" s="13" t="s">
        <v>1411</v>
      </c>
      <c r="C905" s="31">
        <v>21053264000183</v>
      </c>
      <c r="D905" s="13" t="s">
        <v>475</v>
      </c>
      <c r="E905" s="13" t="s">
        <v>10</v>
      </c>
      <c r="F905" s="22" t="str">
        <f t="shared" ref="F905:F911" si="3">HYPERLINK("#Mult_cl4!A1","Multimercado Classe 4")</f>
        <v>Multimercado Classe 4</v>
      </c>
    </row>
    <row r="906" spans="2:6" x14ac:dyDescent="0.25">
      <c r="B906" s="13" t="s">
        <v>1411</v>
      </c>
      <c r="C906" s="31">
        <v>21053310000144</v>
      </c>
      <c r="D906" s="13" t="s">
        <v>421</v>
      </c>
      <c r="E906" s="13" t="s">
        <v>10</v>
      </c>
      <c r="F906" s="22" t="str">
        <f t="shared" si="3"/>
        <v>Multimercado Classe 4</v>
      </c>
    </row>
    <row r="907" spans="2:6" x14ac:dyDescent="0.25">
      <c r="B907" s="13" t="s">
        <v>1411</v>
      </c>
      <c r="C907" s="31">
        <v>21053512000196</v>
      </c>
      <c r="D907" s="13" t="s">
        <v>490</v>
      </c>
      <c r="E907" s="13" t="s">
        <v>10</v>
      </c>
      <c r="F907" s="22" t="str">
        <f t="shared" si="3"/>
        <v>Multimercado Classe 4</v>
      </c>
    </row>
    <row r="908" spans="2:6" x14ac:dyDescent="0.25">
      <c r="B908" s="13" t="s">
        <v>1411</v>
      </c>
      <c r="C908" s="31">
        <v>21053555000171</v>
      </c>
      <c r="D908" s="13" t="s">
        <v>482</v>
      </c>
      <c r="E908" s="13" t="s">
        <v>10</v>
      </c>
      <c r="F908" s="22" t="str">
        <f t="shared" si="3"/>
        <v>Multimercado Classe 4</v>
      </c>
    </row>
    <row r="909" spans="2:6" x14ac:dyDescent="0.25">
      <c r="B909" s="13" t="s">
        <v>1411</v>
      </c>
      <c r="C909" s="31">
        <v>21261323000109</v>
      </c>
      <c r="D909" s="13" t="s">
        <v>147</v>
      </c>
      <c r="E909" s="13" t="s">
        <v>10</v>
      </c>
      <c r="F909" s="22" t="str">
        <f t="shared" si="3"/>
        <v>Multimercado Classe 4</v>
      </c>
    </row>
    <row r="910" spans="2:6" x14ac:dyDescent="0.25">
      <c r="B910" s="13" t="s">
        <v>1411</v>
      </c>
      <c r="C910" s="31">
        <v>21261493000193</v>
      </c>
      <c r="D910" s="13" t="s">
        <v>363</v>
      </c>
      <c r="E910" s="13" t="s">
        <v>10</v>
      </c>
      <c r="F910" s="22" t="str">
        <f t="shared" si="3"/>
        <v>Multimercado Classe 4</v>
      </c>
    </row>
    <row r="911" spans="2:6" x14ac:dyDescent="0.25">
      <c r="B911" s="13" t="s">
        <v>1411</v>
      </c>
      <c r="C911" s="31">
        <v>21312757000190</v>
      </c>
      <c r="D911" s="13" t="s">
        <v>468</v>
      </c>
      <c r="E911" s="13" t="s">
        <v>6</v>
      </c>
      <c r="F911" s="22" t="str">
        <f t="shared" si="3"/>
        <v>Multimercado Classe 4</v>
      </c>
    </row>
    <row r="912" spans="2:6" x14ac:dyDescent="0.25">
      <c r="B912" s="13" t="s">
        <v>1411</v>
      </c>
      <c r="C912" s="31">
        <v>21312776000117</v>
      </c>
      <c r="D912" s="13" t="s">
        <v>570</v>
      </c>
      <c r="E912" s="13" t="s">
        <v>6</v>
      </c>
      <c r="F912" s="22" t="str">
        <f>HYPERLINK("#Mult_cl2!A1","Multimercado Classe 2")</f>
        <v>Multimercado Classe 2</v>
      </c>
    </row>
    <row r="913" spans="2:6" x14ac:dyDescent="0.25">
      <c r="B913" s="13" t="s">
        <v>1411</v>
      </c>
      <c r="C913" s="31">
        <v>21312800000118</v>
      </c>
      <c r="D913" s="13" t="s">
        <v>1425</v>
      </c>
      <c r="E913" s="13" t="s">
        <v>6</v>
      </c>
      <c r="F913" s="22" t="str">
        <f>HYPERLINK("#Mult_cl4!A1","Multimercado Classe 4")</f>
        <v>Multimercado Classe 4</v>
      </c>
    </row>
    <row r="914" spans="2:6" x14ac:dyDescent="0.25">
      <c r="B914" s="13" t="s">
        <v>1411</v>
      </c>
      <c r="C914" s="31">
        <v>21321520000176</v>
      </c>
      <c r="D914" s="13" t="s">
        <v>92</v>
      </c>
      <c r="E914" s="13" t="s">
        <v>10</v>
      </c>
      <c r="F914" s="22" t="str">
        <f>HYPERLINK("#Mult_cl3!A1","Multimercado Classe 3")</f>
        <v>Multimercado Classe 3</v>
      </c>
    </row>
    <row r="915" spans="2:6" x14ac:dyDescent="0.25">
      <c r="B915" s="13" t="s">
        <v>1411</v>
      </c>
      <c r="C915" s="31">
        <v>21321551000127</v>
      </c>
      <c r="D915" s="13" t="s">
        <v>472</v>
      </c>
      <c r="E915" s="13" t="s">
        <v>10</v>
      </c>
      <c r="F915" s="22" t="str">
        <f>HYPERLINK("#Mult_cl4!A1","Multimercado Classe 4")</f>
        <v>Multimercado Classe 4</v>
      </c>
    </row>
    <row r="916" spans="2:6" x14ac:dyDescent="0.25">
      <c r="B916" s="13" t="s">
        <v>1411</v>
      </c>
      <c r="C916" s="31">
        <v>21321576000120</v>
      </c>
      <c r="D916" s="13" t="s">
        <v>446</v>
      </c>
      <c r="E916" s="13" t="s">
        <v>10</v>
      </c>
      <c r="F916" s="22" t="str">
        <f>HYPERLINK("#Mult_cl4!A1","Multimercado Classe 4")</f>
        <v>Multimercado Classe 4</v>
      </c>
    </row>
    <row r="917" spans="2:6" x14ac:dyDescent="0.25">
      <c r="B917" s="13" t="s">
        <v>1407</v>
      </c>
      <c r="C917" s="31">
        <v>21321611000101</v>
      </c>
      <c r="D917" s="13" t="s">
        <v>1267</v>
      </c>
      <c r="E917" s="13" t="s">
        <v>10</v>
      </c>
      <c r="F917" s="22" t="str">
        <f>HYPERLINK("#RF_cl3!A1","Renda Fixa Classe 3")</f>
        <v>Renda Fixa Classe 3</v>
      </c>
    </row>
    <row r="918" spans="2:6" x14ac:dyDescent="0.25">
      <c r="B918" s="13" t="s">
        <v>1411</v>
      </c>
      <c r="C918" s="31">
        <v>21329178000150</v>
      </c>
      <c r="D918" s="13" t="s">
        <v>192</v>
      </c>
      <c r="E918" s="13" t="s">
        <v>6</v>
      </c>
      <c r="F918" s="22" t="str">
        <f>HYPERLINK("#Mult_cl3!A1","Multimercado Classe 3")</f>
        <v>Multimercado Classe 3</v>
      </c>
    </row>
    <row r="919" spans="2:6" x14ac:dyDescent="0.25">
      <c r="B919" s="13" t="s">
        <v>1411</v>
      </c>
      <c r="C919" s="31">
        <v>21343402000169</v>
      </c>
      <c r="D919" s="13" t="s">
        <v>97</v>
      </c>
      <c r="E919" s="13" t="s">
        <v>32</v>
      </c>
      <c r="F919" s="22" t="str">
        <f>HYPERLINK("#Mult_cl4!A1","Multimercado Classe 4")</f>
        <v>Multimercado Classe 4</v>
      </c>
    </row>
    <row r="920" spans="2:6" x14ac:dyDescent="0.25">
      <c r="B920" s="13" t="s">
        <v>1407</v>
      </c>
      <c r="C920" s="31">
        <v>21347516000187</v>
      </c>
      <c r="D920" s="13" t="s">
        <v>1268</v>
      </c>
      <c r="E920" s="13" t="s">
        <v>10</v>
      </c>
      <c r="F920" s="22" t="str">
        <f>HYPERLINK("#RF_cl3!A1","Renda Fixa Classe 3")</f>
        <v>Renda Fixa Classe 3</v>
      </c>
    </row>
    <row r="921" spans="2:6" x14ac:dyDescent="0.25">
      <c r="B921" s="13" t="s">
        <v>1407</v>
      </c>
      <c r="C921" s="31">
        <v>21347549000127</v>
      </c>
      <c r="D921" s="13" t="s">
        <v>1269</v>
      </c>
      <c r="E921" s="13" t="s">
        <v>10</v>
      </c>
      <c r="F921" s="22" t="str">
        <f>HYPERLINK("#RF_cl4!A1","Renda Fixa Classe 4")</f>
        <v>Renda Fixa Classe 4</v>
      </c>
    </row>
    <row r="922" spans="2:6" x14ac:dyDescent="0.25">
      <c r="B922" s="13" t="s">
        <v>1411</v>
      </c>
      <c r="C922" s="31">
        <v>21347558000118</v>
      </c>
      <c r="D922" s="13" t="s">
        <v>345</v>
      </c>
      <c r="E922" s="13" t="s">
        <v>10</v>
      </c>
      <c r="F922" s="22" t="str">
        <f t="shared" ref="F922:F927" si="4">HYPERLINK("#Mult_cl4!A1","Multimercado Classe 4")</f>
        <v>Multimercado Classe 4</v>
      </c>
    </row>
    <row r="923" spans="2:6" x14ac:dyDescent="0.25">
      <c r="B923" s="13" t="s">
        <v>1411</v>
      </c>
      <c r="C923" s="31">
        <v>21347560000197</v>
      </c>
      <c r="D923" s="13" t="s">
        <v>322</v>
      </c>
      <c r="E923" s="13" t="s">
        <v>10</v>
      </c>
      <c r="F923" s="22" t="str">
        <f t="shared" si="4"/>
        <v>Multimercado Classe 4</v>
      </c>
    </row>
    <row r="924" spans="2:6" x14ac:dyDescent="0.25">
      <c r="B924" s="13" t="s">
        <v>1411</v>
      </c>
      <c r="C924" s="31">
        <v>21347568000153</v>
      </c>
      <c r="D924" s="13" t="s">
        <v>323</v>
      </c>
      <c r="E924" s="13" t="s">
        <v>10</v>
      </c>
      <c r="F924" s="22" t="str">
        <f t="shared" si="4"/>
        <v>Multimercado Classe 4</v>
      </c>
    </row>
    <row r="925" spans="2:6" x14ac:dyDescent="0.25">
      <c r="B925" s="13" t="s">
        <v>1411</v>
      </c>
      <c r="C925" s="31">
        <v>21347601000145</v>
      </c>
      <c r="D925" s="13" t="s">
        <v>429</v>
      </c>
      <c r="E925" s="13" t="s">
        <v>10</v>
      </c>
      <c r="F925" s="22" t="str">
        <f t="shared" si="4"/>
        <v>Multimercado Classe 4</v>
      </c>
    </row>
    <row r="926" spans="2:6" x14ac:dyDescent="0.25">
      <c r="B926" s="13" t="s">
        <v>1411</v>
      </c>
      <c r="C926" s="31">
        <v>21347606000178</v>
      </c>
      <c r="D926" s="13" t="s">
        <v>483</v>
      </c>
      <c r="E926" s="13" t="s">
        <v>10</v>
      </c>
      <c r="F926" s="22" t="str">
        <f t="shared" si="4"/>
        <v>Multimercado Classe 4</v>
      </c>
    </row>
    <row r="927" spans="2:6" x14ac:dyDescent="0.25">
      <c r="B927" s="13" t="s">
        <v>1411</v>
      </c>
      <c r="C927" s="31">
        <v>21347619000147</v>
      </c>
      <c r="D927" s="13" t="s">
        <v>379</v>
      </c>
      <c r="E927" s="13" t="s">
        <v>10</v>
      </c>
      <c r="F927" s="22" t="str">
        <f t="shared" si="4"/>
        <v>Multimercado Classe 4</v>
      </c>
    </row>
    <row r="928" spans="2:6" x14ac:dyDescent="0.25">
      <c r="B928" s="13" t="s">
        <v>1407</v>
      </c>
      <c r="C928" s="31">
        <v>21347635000130</v>
      </c>
      <c r="D928" s="13" t="s">
        <v>1270</v>
      </c>
      <c r="E928" s="13" t="s">
        <v>10</v>
      </c>
      <c r="F928" s="22" t="str">
        <f>HYPERLINK("#RF_cl3!A1","Renda Fixa Classe 3")</f>
        <v>Renda Fixa Classe 3</v>
      </c>
    </row>
    <row r="929" spans="2:6" x14ac:dyDescent="0.25">
      <c r="B929" s="13" t="s">
        <v>1411</v>
      </c>
      <c r="C929" s="31">
        <v>21347664000100</v>
      </c>
      <c r="D929" s="13" t="s">
        <v>79</v>
      </c>
      <c r="E929" s="13" t="s">
        <v>10</v>
      </c>
      <c r="F929" s="22" t="str">
        <f>HYPERLINK("#Mult_cl2!A1","Multimercado Classe 2")</f>
        <v>Multimercado Classe 2</v>
      </c>
    </row>
    <row r="930" spans="2:6" x14ac:dyDescent="0.25">
      <c r="B930" s="13" t="s">
        <v>1407</v>
      </c>
      <c r="C930" s="31">
        <v>21347685000117</v>
      </c>
      <c r="D930" s="13" t="s">
        <v>1271</v>
      </c>
      <c r="E930" s="13" t="s">
        <v>10</v>
      </c>
      <c r="F930" s="22" t="str">
        <f>HYPERLINK("#RF_cl2!A1","Renda Fixa Classe 2")</f>
        <v>Renda Fixa Classe 2</v>
      </c>
    </row>
    <row r="931" spans="2:6" x14ac:dyDescent="0.25">
      <c r="B931" s="13" t="s">
        <v>1411</v>
      </c>
      <c r="C931" s="31">
        <v>21347727000110</v>
      </c>
      <c r="D931" s="13" t="s">
        <v>488</v>
      </c>
      <c r="E931" s="13" t="s">
        <v>10</v>
      </c>
      <c r="F931" s="22" t="str">
        <f>HYPERLINK("#Mult_cl4!A1","Multimercado Classe 4")</f>
        <v>Multimercado Classe 4</v>
      </c>
    </row>
    <row r="932" spans="2:6" x14ac:dyDescent="0.25">
      <c r="B932" s="13" t="s">
        <v>1407</v>
      </c>
      <c r="C932" s="31">
        <v>21397874000102</v>
      </c>
      <c r="D932" s="13" t="s">
        <v>1272</v>
      </c>
      <c r="E932" s="13" t="s">
        <v>31</v>
      </c>
      <c r="F932" s="22" t="str">
        <f>HYPERLINK("#RF_cl4!A1","Renda Fixa Classe 4")</f>
        <v>Renda Fixa Classe 4</v>
      </c>
    </row>
    <row r="933" spans="2:6" x14ac:dyDescent="0.25">
      <c r="B933" s="13" t="s">
        <v>1411</v>
      </c>
      <c r="C933" s="31">
        <v>21406168000171</v>
      </c>
      <c r="D933" s="13" t="s">
        <v>656</v>
      </c>
      <c r="E933" s="13" t="s">
        <v>10</v>
      </c>
      <c r="F933" s="22" t="str">
        <f>HYPERLINK("#Mult_cl2!A1","Multimercado Classe 2")</f>
        <v>Multimercado Classe 2</v>
      </c>
    </row>
    <row r="934" spans="2:6" x14ac:dyDescent="0.25">
      <c r="B934" s="13" t="s">
        <v>1411</v>
      </c>
      <c r="C934" s="31">
        <v>21406486000132</v>
      </c>
      <c r="D934" s="13" t="s">
        <v>307</v>
      </c>
      <c r="E934" s="13" t="s">
        <v>10</v>
      </c>
      <c r="F934" s="22" t="str">
        <f>HYPERLINK("#Mult_cl3!A1","Multimercado Classe 3")</f>
        <v>Multimercado Classe 3</v>
      </c>
    </row>
    <row r="935" spans="2:6" x14ac:dyDescent="0.25">
      <c r="B935" s="13" t="s">
        <v>1411</v>
      </c>
      <c r="C935" s="31">
        <v>21406833000127</v>
      </c>
      <c r="D935" s="13" t="s">
        <v>87</v>
      </c>
      <c r="E935" s="13" t="s">
        <v>10</v>
      </c>
      <c r="F935" s="22" t="str">
        <f>HYPERLINK("#Mult_cl4!A1","Multimercado Classe 4")</f>
        <v>Multimercado Classe 4</v>
      </c>
    </row>
    <row r="936" spans="2:6" x14ac:dyDescent="0.25">
      <c r="B936" s="13" t="s">
        <v>1411</v>
      </c>
      <c r="C936" s="31">
        <v>21406971000106</v>
      </c>
      <c r="D936" s="13" t="s">
        <v>451</v>
      </c>
      <c r="E936" s="13" t="s">
        <v>10</v>
      </c>
      <c r="F936" s="22" t="str">
        <f>HYPERLINK("#Mult_cl4!A1","Multimercado Classe 4")</f>
        <v>Multimercado Classe 4</v>
      </c>
    </row>
    <row r="937" spans="2:6" x14ac:dyDescent="0.25">
      <c r="B937" s="13" t="s">
        <v>1411</v>
      </c>
      <c r="C937" s="31">
        <v>21406990000132</v>
      </c>
      <c r="D937" s="13" t="s">
        <v>407</v>
      </c>
      <c r="E937" s="13" t="s">
        <v>10</v>
      </c>
      <c r="F937" s="22" t="str">
        <f>HYPERLINK("#Mult_cl4!A1","Multimercado Classe 4")</f>
        <v>Multimercado Classe 4</v>
      </c>
    </row>
    <row r="938" spans="2:6" x14ac:dyDescent="0.25">
      <c r="B938" s="13" t="s">
        <v>1411</v>
      </c>
      <c r="C938" s="31">
        <v>21407014000102</v>
      </c>
      <c r="D938" s="13" t="s">
        <v>510</v>
      </c>
      <c r="E938" s="13" t="s">
        <v>10</v>
      </c>
      <c r="F938" s="22" t="str">
        <f>HYPERLINK("#Mult_cl3!A1","Multimercado Classe 3")</f>
        <v>Multimercado Classe 3</v>
      </c>
    </row>
    <row r="939" spans="2:6" x14ac:dyDescent="0.25">
      <c r="B939" s="13" t="s">
        <v>1407</v>
      </c>
      <c r="C939" s="31">
        <v>21407336000143</v>
      </c>
      <c r="D939" s="13" t="s">
        <v>1273</v>
      </c>
      <c r="E939" s="13" t="s">
        <v>8</v>
      </c>
      <c r="F939" s="22" t="str">
        <f>HYPERLINK("#RF_cl4!A1","Renda Fixa Classe 4")</f>
        <v>Renda Fixa Classe 4</v>
      </c>
    </row>
    <row r="940" spans="2:6" x14ac:dyDescent="0.25">
      <c r="B940" s="13" t="s">
        <v>1407</v>
      </c>
      <c r="C940" s="31">
        <v>21407547000186</v>
      </c>
      <c r="D940" s="13" t="s">
        <v>1274</v>
      </c>
      <c r="E940" s="13" t="s">
        <v>8</v>
      </c>
      <c r="F940" s="22" t="str">
        <f>HYPERLINK("#RF_cl4!A1","Renda Fixa Classe 4")</f>
        <v>Renda Fixa Classe 4</v>
      </c>
    </row>
    <row r="941" spans="2:6" x14ac:dyDescent="0.25">
      <c r="B941" s="13" t="s">
        <v>1407</v>
      </c>
      <c r="C941" s="31">
        <v>21454620000170</v>
      </c>
      <c r="D941" s="13" t="s">
        <v>1275</v>
      </c>
      <c r="E941" s="13" t="s">
        <v>8</v>
      </c>
      <c r="F941" s="22" t="str">
        <f>HYPERLINK("#RF_cl2!A1","Renda Fixa Classe 2")</f>
        <v>Renda Fixa Classe 2</v>
      </c>
    </row>
    <row r="942" spans="2:6" x14ac:dyDescent="0.25">
      <c r="B942" s="13" t="s">
        <v>1407</v>
      </c>
      <c r="C942" s="31">
        <v>21454647000163</v>
      </c>
      <c r="D942" s="13" t="s">
        <v>1276</v>
      </c>
      <c r="E942" s="13" t="s">
        <v>8</v>
      </c>
      <c r="F942" s="22" t="str">
        <f>HYPERLINK("#RF_cl2!A1","Renda Fixa Classe 2")</f>
        <v>Renda Fixa Classe 2</v>
      </c>
    </row>
    <row r="943" spans="2:6" x14ac:dyDescent="0.25">
      <c r="B943" s="13" t="s">
        <v>1407</v>
      </c>
      <c r="C943" s="31">
        <v>21454658000143</v>
      </c>
      <c r="D943" s="13" t="s">
        <v>1277</v>
      </c>
      <c r="E943" s="13" t="s">
        <v>8</v>
      </c>
      <c r="F943" s="22" t="str">
        <f>HYPERLINK("#RF_cl2!A1","Renda Fixa Classe 2")</f>
        <v>Renda Fixa Classe 2</v>
      </c>
    </row>
    <row r="944" spans="2:6" x14ac:dyDescent="0.25">
      <c r="B944" s="13" t="s">
        <v>1407</v>
      </c>
      <c r="C944" s="31">
        <v>21494444000109</v>
      </c>
      <c r="D944" s="13" t="s">
        <v>1278</v>
      </c>
      <c r="E944" s="13" t="s">
        <v>2</v>
      </c>
      <c r="F944" s="22" t="str">
        <f>HYPERLINK("#RF_cl2!A1","Renda Fixa Classe 2")</f>
        <v>Renda Fixa Classe 2</v>
      </c>
    </row>
    <row r="945" spans="2:6" x14ac:dyDescent="0.25">
      <c r="B945" s="13" t="s">
        <v>1411</v>
      </c>
      <c r="C945" s="31">
        <v>21494454000136</v>
      </c>
      <c r="D945" s="13" t="s">
        <v>626</v>
      </c>
      <c r="E945" s="13" t="s">
        <v>2</v>
      </c>
      <c r="F945" s="22" t="str">
        <f>HYPERLINK("#Mult_cl2!A1","Multimercado Classe 2")</f>
        <v>Multimercado Classe 2</v>
      </c>
    </row>
    <row r="946" spans="2:6" x14ac:dyDescent="0.25">
      <c r="B946" s="13" t="s">
        <v>1411</v>
      </c>
      <c r="C946" s="31">
        <v>21556446000177</v>
      </c>
      <c r="D946" s="13" t="s">
        <v>218</v>
      </c>
      <c r="E946" s="13" t="s">
        <v>32</v>
      </c>
      <c r="F946" s="22" t="str">
        <f>HYPERLINK("#Mult_cl3!A1","Multimercado Classe 3")</f>
        <v>Multimercado Classe 3</v>
      </c>
    </row>
    <row r="947" spans="2:6" x14ac:dyDescent="0.25">
      <c r="B947" s="13" t="s">
        <v>1411</v>
      </c>
      <c r="C947" s="31">
        <v>21556459000146</v>
      </c>
      <c r="D947" s="13" t="s">
        <v>593</v>
      </c>
      <c r="E947" s="13" t="s">
        <v>32</v>
      </c>
      <c r="F947" s="22" t="str">
        <f>HYPERLINK("#Mult_cl3!A1","Multimercado Classe 3")</f>
        <v>Multimercado Classe 3</v>
      </c>
    </row>
    <row r="948" spans="2:6" x14ac:dyDescent="0.25">
      <c r="B948" s="13" t="s">
        <v>1411</v>
      </c>
      <c r="C948" s="31">
        <v>21556737000165</v>
      </c>
      <c r="D948" s="13" t="s">
        <v>466</v>
      </c>
      <c r="E948" s="13" t="s">
        <v>10</v>
      </c>
      <c r="F948" s="22" t="str">
        <f>HYPERLINK("#Mult_cl4!A1","Multimercado Classe 4")</f>
        <v>Multimercado Classe 4</v>
      </c>
    </row>
    <row r="949" spans="2:6" x14ac:dyDescent="0.25">
      <c r="B949" s="13" t="s">
        <v>1411</v>
      </c>
      <c r="C949" s="31">
        <v>21595821000198</v>
      </c>
      <c r="D949" s="13" t="s">
        <v>241</v>
      </c>
      <c r="E949" s="13" t="s">
        <v>31</v>
      </c>
      <c r="F949" s="22" t="str">
        <f>HYPERLINK("#Mult_cl3!A1","Multimercado Classe 3")</f>
        <v>Multimercado Classe 3</v>
      </c>
    </row>
    <row r="950" spans="2:6" x14ac:dyDescent="0.25">
      <c r="B950" s="13" t="s">
        <v>1407</v>
      </c>
      <c r="C950" s="31">
        <v>21596169000126</v>
      </c>
      <c r="D950" s="13" t="s">
        <v>1279</v>
      </c>
      <c r="E950" s="13" t="s">
        <v>2</v>
      </c>
      <c r="F950" s="22" t="str">
        <f>HYPERLINK("#RF_cl2!A1","Renda Fixa Classe 2")</f>
        <v>Renda Fixa Classe 2</v>
      </c>
    </row>
    <row r="951" spans="2:6" x14ac:dyDescent="0.25">
      <c r="B951" s="13" t="s">
        <v>1407</v>
      </c>
      <c r="C951" s="31">
        <v>21612773000107</v>
      </c>
      <c r="D951" s="13" t="s">
        <v>1280</v>
      </c>
      <c r="E951" s="13" t="s">
        <v>7</v>
      </c>
      <c r="F951" s="22" t="str">
        <f>HYPERLINK("#RF_cl2!A1","Renda Fixa Classe 2")</f>
        <v>Renda Fixa Classe 2</v>
      </c>
    </row>
    <row r="952" spans="2:6" x14ac:dyDescent="0.25">
      <c r="B952" s="13" t="s">
        <v>1407</v>
      </c>
      <c r="C952" s="31">
        <v>21612781000145</v>
      </c>
      <c r="D952" s="13" t="s">
        <v>1281</v>
      </c>
      <c r="E952" s="13" t="s">
        <v>7</v>
      </c>
      <c r="F952" s="22" t="str">
        <f>HYPERLINK("#RF_cl3!A1","Renda Fixa Classe 3")</f>
        <v>Renda Fixa Classe 3</v>
      </c>
    </row>
    <row r="953" spans="2:6" x14ac:dyDescent="0.25">
      <c r="B953" s="13" t="s">
        <v>1407</v>
      </c>
      <c r="C953" s="31">
        <v>21613103000105</v>
      </c>
      <c r="D953" s="13" t="s">
        <v>1282</v>
      </c>
      <c r="E953" s="13" t="s">
        <v>7</v>
      </c>
      <c r="F953" s="22" t="str">
        <f>HYPERLINK("#RF_cl2!A1","Renda Fixa Classe 2")</f>
        <v>Renda Fixa Classe 2</v>
      </c>
    </row>
    <row r="954" spans="2:6" x14ac:dyDescent="0.25">
      <c r="B954" s="13" t="s">
        <v>1407</v>
      </c>
      <c r="C954" s="31">
        <v>21613148000171</v>
      </c>
      <c r="D954" s="13" t="s">
        <v>1283</v>
      </c>
      <c r="E954" s="13" t="s">
        <v>7</v>
      </c>
      <c r="F954" s="22" t="str">
        <f>HYPERLINK("#RF_cl2!A1","Renda Fixa Classe 2")</f>
        <v>Renda Fixa Classe 2</v>
      </c>
    </row>
    <row r="955" spans="2:6" x14ac:dyDescent="0.25">
      <c r="B955" s="13" t="s">
        <v>1411</v>
      </c>
      <c r="C955" s="31">
        <v>21809291000133</v>
      </c>
      <c r="D955" s="13" t="s">
        <v>289</v>
      </c>
      <c r="E955" s="13" t="s">
        <v>3</v>
      </c>
      <c r="F955" s="22" t="str">
        <f>HYPERLINK("#Mult_cl4!A1","Multimercado Classe 4")</f>
        <v>Multimercado Classe 4</v>
      </c>
    </row>
    <row r="956" spans="2:6" x14ac:dyDescent="0.25">
      <c r="B956" s="13" t="s">
        <v>1411</v>
      </c>
      <c r="C956" s="31">
        <v>21818801000139</v>
      </c>
      <c r="D956" s="13" t="s">
        <v>565</v>
      </c>
      <c r="E956" s="13" t="s">
        <v>2</v>
      </c>
      <c r="F956" s="22" t="str">
        <f>HYPERLINK("#Mult_cl2!A1","Multimercado Classe 2")</f>
        <v>Multimercado Classe 2</v>
      </c>
    </row>
    <row r="957" spans="2:6" x14ac:dyDescent="0.25">
      <c r="B957" s="13" t="s">
        <v>1411</v>
      </c>
      <c r="C957" s="31">
        <v>21827427000138</v>
      </c>
      <c r="D957" s="13" t="s">
        <v>265</v>
      </c>
      <c r="E957" s="13" t="s">
        <v>3</v>
      </c>
      <c r="F957" s="22" t="str">
        <f>HYPERLINK("#Mult_cl4!A1","Multimercado Classe 4")</f>
        <v>Multimercado Classe 4</v>
      </c>
    </row>
    <row r="958" spans="2:6" x14ac:dyDescent="0.25">
      <c r="B958" s="13" t="s">
        <v>1411</v>
      </c>
      <c r="C958" s="31">
        <v>21838204000176</v>
      </c>
      <c r="D958" s="13" t="s">
        <v>533</v>
      </c>
      <c r="E958" s="13" t="s">
        <v>8</v>
      </c>
      <c r="F958" s="22" t="str">
        <f>HYPERLINK("#Mult_cl2!A1","Multimercado Classe 2")</f>
        <v>Multimercado Classe 2</v>
      </c>
    </row>
    <row r="959" spans="2:6" x14ac:dyDescent="0.25">
      <c r="B959" s="13" t="s">
        <v>1408</v>
      </c>
      <c r="C959" s="31">
        <v>21838220000169</v>
      </c>
      <c r="D959" s="13" t="s">
        <v>1284</v>
      </c>
      <c r="E959" s="13" t="s">
        <v>8</v>
      </c>
      <c r="F959" s="22" t="str">
        <f>HYPERLINK("#Balan30_cl1!A1","Balanceados &gt;30% Classe 1")</f>
        <v>Balanceados &gt;30% Classe 1</v>
      </c>
    </row>
    <row r="960" spans="2:6" x14ac:dyDescent="0.25">
      <c r="B960" s="13" t="s">
        <v>1407</v>
      </c>
      <c r="C960" s="31">
        <v>21838242000129</v>
      </c>
      <c r="D960" s="13" t="s">
        <v>1285</v>
      </c>
      <c r="E960" s="13" t="s">
        <v>8</v>
      </c>
      <c r="F960" s="22" t="str">
        <f>HYPERLINK("#RF_cl2!A1","Renda Fixa Classe 2")</f>
        <v>Renda Fixa Classe 2</v>
      </c>
    </row>
    <row r="961" spans="2:6" x14ac:dyDescent="0.25">
      <c r="B961" s="13" t="s">
        <v>1409</v>
      </c>
      <c r="C961" s="31">
        <v>21838290000117</v>
      </c>
      <c r="D961" s="13" t="s">
        <v>1286</v>
      </c>
      <c r="E961" s="13" t="s">
        <v>8</v>
      </c>
      <c r="F961" s="22" t="str">
        <f>HYPERLINK("#Balan1530_cl2!A1","Balanceados de 15% a 30% Classe 2")</f>
        <v>Balanceados de 15% a 30% Classe 2</v>
      </c>
    </row>
    <row r="962" spans="2:6" x14ac:dyDescent="0.25">
      <c r="B962" s="13" t="s">
        <v>1411</v>
      </c>
      <c r="C962" s="31">
        <v>21862679000106</v>
      </c>
      <c r="D962" s="13" t="s">
        <v>185</v>
      </c>
      <c r="E962" s="13" t="s">
        <v>32</v>
      </c>
      <c r="F962" s="22" t="str">
        <f>HYPERLINK("#Mult_cl4!A1","Multimercado Classe 4")</f>
        <v>Multimercado Classe 4</v>
      </c>
    </row>
    <row r="963" spans="2:6" x14ac:dyDescent="0.25">
      <c r="B963" s="13" t="s">
        <v>1411</v>
      </c>
      <c r="C963" s="31">
        <v>21862813000160</v>
      </c>
      <c r="D963" s="13" t="s">
        <v>543</v>
      </c>
      <c r="E963" s="13" t="s">
        <v>8</v>
      </c>
      <c r="F963" s="22" t="str">
        <f>HYPERLINK("#Mult_cl2!A1","Multimercado Classe 2")</f>
        <v>Multimercado Classe 2</v>
      </c>
    </row>
    <row r="964" spans="2:6" x14ac:dyDescent="0.25">
      <c r="B964" s="13" t="s">
        <v>1411</v>
      </c>
      <c r="C964" s="31">
        <v>21888772000181</v>
      </c>
      <c r="D964" s="13" t="s">
        <v>362</v>
      </c>
      <c r="E964" s="13" t="s">
        <v>8</v>
      </c>
      <c r="F964" s="22" t="str">
        <f>HYPERLINK("#Mult_cl4!A1","Multimercado Classe 4")</f>
        <v>Multimercado Classe 4</v>
      </c>
    </row>
    <row r="965" spans="2:6" x14ac:dyDescent="0.25">
      <c r="B965" s="13" t="s">
        <v>1407</v>
      </c>
      <c r="C965" s="31">
        <v>21888776000160</v>
      </c>
      <c r="D965" s="13" t="s">
        <v>1287</v>
      </c>
      <c r="E965" s="13" t="s">
        <v>8</v>
      </c>
      <c r="F965" s="22" t="str">
        <f>HYPERLINK("#RF_cl4!A1","Renda Fixa Classe 4")</f>
        <v>Renda Fixa Classe 4</v>
      </c>
    </row>
    <row r="966" spans="2:6" x14ac:dyDescent="0.25">
      <c r="B966" s="13" t="s">
        <v>1411</v>
      </c>
      <c r="C966" s="31">
        <v>21946290000130</v>
      </c>
      <c r="D966" s="13" t="s">
        <v>247</v>
      </c>
      <c r="E966" s="13" t="s">
        <v>3</v>
      </c>
      <c r="F966" s="22" t="str">
        <f>HYPERLINK("#Mult_cl4!A1","Multimercado Classe 4")</f>
        <v>Multimercado Classe 4</v>
      </c>
    </row>
    <row r="967" spans="2:6" x14ac:dyDescent="0.25">
      <c r="B967" s="13" t="s">
        <v>1411</v>
      </c>
      <c r="C967" s="31">
        <v>21946292000120</v>
      </c>
      <c r="D967" s="13" t="s">
        <v>151</v>
      </c>
      <c r="E967" s="13" t="s">
        <v>3</v>
      </c>
      <c r="F967" s="22" t="str">
        <f>HYPERLINK("#Mult_cl4!A1","Multimercado Classe 4")</f>
        <v>Multimercado Classe 4</v>
      </c>
    </row>
    <row r="968" spans="2:6" x14ac:dyDescent="0.25">
      <c r="B968" s="13" t="s">
        <v>1411</v>
      </c>
      <c r="C968" s="31">
        <v>21983061000196</v>
      </c>
      <c r="D968" s="13" t="s">
        <v>299</v>
      </c>
      <c r="E968" s="13" t="s">
        <v>2</v>
      </c>
      <c r="F968" s="22" t="str">
        <f>HYPERLINK("#Mult_cl4!A1","Multimercado Classe 4")</f>
        <v>Multimercado Classe 4</v>
      </c>
    </row>
    <row r="969" spans="2:6" x14ac:dyDescent="0.25">
      <c r="B969" s="13" t="s">
        <v>1408</v>
      </c>
      <c r="C969" s="31">
        <v>22003665000191</v>
      </c>
      <c r="D969" s="13" t="s">
        <v>1288</v>
      </c>
      <c r="E969" s="13" t="s">
        <v>11</v>
      </c>
      <c r="F969" s="22" t="str">
        <f>HYPERLINK("#Balan30_cl1!A1","Balanceados &gt;30% Classe 1")</f>
        <v>Balanceados &gt;30% Classe 1</v>
      </c>
    </row>
    <row r="970" spans="2:6" x14ac:dyDescent="0.25">
      <c r="B970" s="13" t="s">
        <v>1407</v>
      </c>
      <c r="C970" s="31">
        <v>22003688000104</v>
      </c>
      <c r="D970" s="13" t="s">
        <v>1289</v>
      </c>
      <c r="E970" s="13" t="s">
        <v>11</v>
      </c>
      <c r="F970" s="22" t="str">
        <f>HYPERLINK("#RF_cl1!A1","Renda Fixa Classe 1")</f>
        <v>Renda Fixa Classe 1</v>
      </c>
    </row>
    <row r="971" spans="2:6" x14ac:dyDescent="0.25">
      <c r="B971" s="13" t="s">
        <v>1407</v>
      </c>
      <c r="C971" s="31">
        <v>22003706000140</v>
      </c>
      <c r="D971" s="13" t="s">
        <v>1290</v>
      </c>
      <c r="E971" s="13" t="s">
        <v>8</v>
      </c>
      <c r="F971" s="22" t="str">
        <f>HYPERLINK("#RF_cl3!A1","Renda Fixa Classe 3")</f>
        <v>Renda Fixa Classe 3</v>
      </c>
    </row>
    <row r="972" spans="2:6" x14ac:dyDescent="0.25">
      <c r="B972" s="13" t="s">
        <v>1411</v>
      </c>
      <c r="C972" s="31">
        <v>22061478000164</v>
      </c>
      <c r="D972" s="13" t="s">
        <v>228</v>
      </c>
      <c r="E972" s="13" t="s">
        <v>32</v>
      </c>
      <c r="F972" s="22" t="str">
        <f>HYPERLINK("#Mult_cl3!A1","Multimercado Classe 3")</f>
        <v>Multimercado Classe 3</v>
      </c>
    </row>
    <row r="973" spans="2:6" x14ac:dyDescent="0.25">
      <c r="B973" s="13" t="s">
        <v>1411</v>
      </c>
      <c r="C973" s="31">
        <v>22061488000108</v>
      </c>
      <c r="D973" s="13" t="s">
        <v>225</v>
      </c>
      <c r="E973" s="13" t="s">
        <v>32</v>
      </c>
      <c r="F973" s="22" t="str">
        <f>HYPERLINK("#Mult_cl3!A1","Multimercado Classe 3")</f>
        <v>Multimercado Classe 3</v>
      </c>
    </row>
    <row r="974" spans="2:6" x14ac:dyDescent="0.25">
      <c r="B974" s="13" t="s">
        <v>1411</v>
      </c>
      <c r="C974" s="31">
        <v>22061500000176</v>
      </c>
      <c r="D974" s="13" t="s">
        <v>295</v>
      </c>
      <c r="E974" s="13" t="s">
        <v>32</v>
      </c>
      <c r="F974" s="22" t="str">
        <f>HYPERLINK("#Mult_cl3!A1","Multimercado Classe 3")</f>
        <v>Multimercado Classe 3</v>
      </c>
    </row>
    <row r="975" spans="2:6" x14ac:dyDescent="0.25">
      <c r="B975" s="13" t="s">
        <v>1411</v>
      </c>
      <c r="C975" s="31">
        <v>22080567000158</v>
      </c>
      <c r="D975" s="13" t="s">
        <v>217</v>
      </c>
      <c r="E975" s="13" t="s">
        <v>3</v>
      </c>
      <c r="F975" s="22" t="str">
        <f>HYPERLINK("#Mult_cl3!A1","Multimercado Classe 3")</f>
        <v>Multimercado Classe 3</v>
      </c>
    </row>
    <row r="976" spans="2:6" x14ac:dyDescent="0.25">
      <c r="B976" s="13" t="s">
        <v>1407</v>
      </c>
      <c r="C976" s="31">
        <v>22187479000150</v>
      </c>
      <c r="D976" s="13" t="s">
        <v>1291</v>
      </c>
      <c r="E976" s="13" t="s">
        <v>6</v>
      </c>
      <c r="F976" s="22" t="str">
        <f>HYPERLINK("#RF_cl3!A1","Renda Fixa Classe 3")</f>
        <v>Renda Fixa Classe 3</v>
      </c>
    </row>
    <row r="977" spans="2:6" x14ac:dyDescent="0.25">
      <c r="B977" s="13" t="s">
        <v>1411</v>
      </c>
      <c r="C977" s="31">
        <v>22232983000124</v>
      </c>
      <c r="D977" s="13" t="s">
        <v>250</v>
      </c>
      <c r="E977" s="13" t="s">
        <v>32</v>
      </c>
      <c r="F977" s="22" t="str">
        <f>HYPERLINK("#Mult_cl3!A1","Multimercado Classe 3")</f>
        <v>Multimercado Classe 3</v>
      </c>
    </row>
    <row r="978" spans="2:6" x14ac:dyDescent="0.25">
      <c r="B978" s="13" t="s">
        <v>1411</v>
      </c>
      <c r="C978" s="31">
        <v>22235554000100</v>
      </c>
      <c r="D978" s="13" t="s">
        <v>292</v>
      </c>
      <c r="E978" s="13" t="s">
        <v>12</v>
      </c>
      <c r="F978" s="22" t="str">
        <f>HYPERLINK("#Mult_cl4!A1","Multimercado Classe 4")</f>
        <v>Multimercado Classe 4</v>
      </c>
    </row>
    <row r="979" spans="2:6" x14ac:dyDescent="0.25">
      <c r="B979" s="13" t="s">
        <v>1411</v>
      </c>
      <c r="C979" s="31">
        <v>22235688000121</v>
      </c>
      <c r="D979" s="13" t="s">
        <v>223</v>
      </c>
      <c r="E979" s="13" t="s">
        <v>12</v>
      </c>
      <c r="F979" s="22" t="str">
        <f>HYPERLINK("#Mult_cl4!A1","Multimercado Classe 4")</f>
        <v>Multimercado Classe 4</v>
      </c>
    </row>
    <row r="980" spans="2:6" x14ac:dyDescent="0.25">
      <c r="B980" s="13" t="s">
        <v>1411</v>
      </c>
      <c r="C980" s="31">
        <v>22274818000135</v>
      </c>
      <c r="D980" s="13" t="s">
        <v>153</v>
      </c>
      <c r="E980" s="13" t="s">
        <v>3</v>
      </c>
      <c r="F980" s="22" t="str">
        <f>HYPERLINK("#Mult_cl4!A1","Multimercado Classe 4")</f>
        <v>Multimercado Classe 4</v>
      </c>
    </row>
    <row r="981" spans="2:6" x14ac:dyDescent="0.25">
      <c r="B981" s="13" t="s">
        <v>1411</v>
      </c>
      <c r="C981" s="31">
        <v>22345278000133</v>
      </c>
      <c r="D981" s="13" t="s">
        <v>288</v>
      </c>
      <c r="E981" s="13" t="s">
        <v>32</v>
      </c>
      <c r="F981" s="22" t="str">
        <f>HYPERLINK("#Mult_cl4!A1","Multimercado Classe 4")</f>
        <v>Multimercado Classe 4</v>
      </c>
    </row>
    <row r="982" spans="2:6" x14ac:dyDescent="0.25">
      <c r="B982" s="13" t="s">
        <v>1411</v>
      </c>
      <c r="C982" s="31">
        <v>22346630000155</v>
      </c>
      <c r="D982" s="13" t="s">
        <v>437</v>
      </c>
      <c r="E982" s="13" t="s">
        <v>32</v>
      </c>
      <c r="F982" s="22" t="str">
        <f>HYPERLINK("#Mult_cl3!A1","Multimercado Classe 3")</f>
        <v>Multimercado Classe 3</v>
      </c>
    </row>
    <row r="983" spans="2:6" x14ac:dyDescent="0.25">
      <c r="B983" s="13" t="s">
        <v>1411</v>
      </c>
      <c r="C983" s="31">
        <v>22346634000133</v>
      </c>
      <c r="D983" s="13" t="s">
        <v>256</v>
      </c>
      <c r="E983" s="13" t="s">
        <v>32</v>
      </c>
      <c r="F983" s="22" t="str">
        <f>HYPERLINK("#Mult_cl3!A1","Multimercado Classe 3")</f>
        <v>Multimercado Classe 3</v>
      </c>
    </row>
    <row r="984" spans="2:6" x14ac:dyDescent="0.25">
      <c r="B984" s="13" t="s">
        <v>1411</v>
      </c>
      <c r="C984" s="31">
        <v>22426693000111</v>
      </c>
      <c r="D984" s="13" t="s">
        <v>304</v>
      </c>
      <c r="E984" s="13" t="s">
        <v>8</v>
      </c>
      <c r="F984" s="22" t="str">
        <f>HYPERLINK("#Mult_cl4!A1","Multimercado Classe 4")</f>
        <v>Multimercado Classe 4</v>
      </c>
    </row>
    <row r="985" spans="2:6" x14ac:dyDescent="0.25">
      <c r="B985" s="13" t="s">
        <v>1407</v>
      </c>
      <c r="C985" s="31">
        <v>22426711000165</v>
      </c>
      <c r="D985" s="13" t="s">
        <v>1292</v>
      </c>
      <c r="E985" s="13" t="s">
        <v>8</v>
      </c>
      <c r="F985" s="22" t="str">
        <f>HYPERLINK("#RF_cl3!A1","Renda Fixa Classe 3")</f>
        <v>Renda Fixa Classe 3</v>
      </c>
    </row>
    <row r="986" spans="2:6" x14ac:dyDescent="0.25">
      <c r="B986" s="13" t="s">
        <v>1407</v>
      </c>
      <c r="C986" s="31">
        <v>22426734000170</v>
      </c>
      <c r="D986" s="13" t="s">
        <v>1293</v>
      </c>
      <c r="E986" s="13" t="s">
        <v>8</v>
      </c>
      <c r="F986" s="22" t="str">
        <f>HYPERLINK("#RF_cl3!A1","Renda Fixa Classe 3")</f>
        <v>Renda Fixa Classe 3</v>
      </c>
    </row>
    <row r="987" spans="2:6" x14ac:dyDescent="0.25">
      <c r="B987" s="13" t="s">
        <v>1407</v>
      </c>
      <c r="C987" s="31">
        <v>22426747000149</v>
      </c>
      <c r="D987" s="13" t="s">
        <v>1294</v>
      </c>
      <c r="E987" s="13" t="s">
        <v>8</v>
      </c>
      <c r="F987" s="22" t="str">
        <f>HYPERLINK("#RF_cl4!A1","Renda Fixa Classe 4")</f>
        <v>Renda Fixa Classe 4</v>
      </c>
    </row>
    <row r="988" spans="2:6" x14ac:dyDescent="0.25">
      <c r="B988" s="13" t="s">
        <v>1411</v>
      </c>
      <c r="C988" s="31">
        <v>22759978000174</v>
      </c>
      <c r="D988" s="13" t="s">
        <v>306</v>
      </c>
      <c r="E988" s="13" t="s">
        <v>9</v>
      </c>
      <c r="F988" s="22" t="str">
        <f>HYPERLINK("#Mult_cl4!A1","Multimercado Classe 4")</f>
        <v>Multimercado Classe 4</v>
      </c>
    </row>
    <row r="989" spans="2:6" x14ac:dyDescent="0.25">
      <c r="B989" s="13" t="s">
        <v>1407</v>
      </c>
      <c r="C989" s="31">
        <v>22809036000153</v>
      </c>
      <c r="D989" s="13" t="s">
        <v>1295</v>
      </c>
      <c r="E989" s="13" t="s">
        <v>2</v>
      </c>
      <c r="F989" s="22" t="str">
        <f>HYPERLINK("#RF_cl2!A1","Renda Fixa Classe 2")</f>
        <v>Renda Fixa Classe 2</v>
      </c>
    </row>
    <row r="990" spans="2:6" x14ac:dyDescent="0.25">
      <c r="B990" s="13" t="s">
        <v>1411</v>
      </c>
      <c r="C990" s="31">
        <v>22809079000139</v>
      </c>
      <c r="D990" s="13" t="s">
        <v>604</v>
      </c>
      <c r="E990" s="13" t="s">
        <v>32</v>
      </c>
      <c r="F990" s="22" t="str">
        <f>HYPERLINK("#Mult_cl2!A1","Multimercado Classe 2")</f>
        <v>Multimercado Classe 2</v>
      </c>
    </row>
    <row r="991" spans="2:6" x14ac:dyDescent="0.25">
      <c r="B991" s="13" t="s">
        <v>1411</v>
      </c>
      <c r="C991" s="31">
        <v>22809093000132</v>
      </c>
      <c r="D991" s="13" t="s">
        <v>263</v>
      </c>
      <c r="E991" s="13" t="s">
        <v>32</v>
      </c>
      <c r="F991" s="22" t="str">
        <f t="shared" ref="F991:F998" si="5">HYPERLINK("#Mult_cl3!A1","Multimercado Classe 3")</f>
        <v>Multimercado Classe 3</v>
      </c>
    </row>
    <row r="992" spans="2:6" x14ac:dyDescent="0.25">
      <c r="B992" s="13" t="s">
        <v>1411</v>
      </c>
      <c r="C992" s="31">
        <v>22809105000129</v>
      </c>
      <c r="D992" s="13" t="s">
        <v>220</v>
      </c>
      <c r="E992" s="13" t="s">
        <v>32</v>
      </c>
      <c r="F992" s="22" t="str">
        <f t="shared" si="5"/>
        <v>Multimercado Classe 3</v>
      </c>
    </row>
    <row r="993" spans="2:6" x14ac:dyDescent="0.25">
      <c r="B993" s="13" t="s">
        <v>1411</v>
      </c>
      <c r="C993" s="31">
        <v>22809166000196</v>
      </c>
      <c r="D993" s="13" t="s">
        <v>211</v>
      </c>
      <c r="E993" s="13" t="s">
        <v>32</v>
      </c>
      <c r="F993" s="22" t="str">
        <f t="shared" si="5"/>
        <v>Multimercado Classe 3</v>
      </c>
    </row>
    <row r="994" spans="2:6" x14ac:dyDescent="0.25">
      <c r="B994" s="13" t="s">
        <v>1411</v>
      </c>
      <c r="C994" s="31">
        <v>22884912000106</v>
      </c>
      <c r="D994" s="13" t="s">
        <v>553</v>
      </c>
      <c r="E994" s="13" t="s">
        <v>2</v>
      </c>
      <c r="F994" s="22" t="str">
        <f t="shared" si="5"/>
        <v>Multimercado Classe 3</v>
      </c>
    </row>
    <row r="995" spans="2:6" x14ac:dyDescent="0.25">
      <c r="B995" s="13" t="s">
        <v>1411</v>
      </c>
      <c r="C995" s="31">
        <v>22884986000142</v>
      </c>
      <c r="D995" s="13" t="s">
        <v>637</v>
      </c>
      <c r="E995" s="13" t="s">
        <v>2</v>
      </c>
      <c r="F995" s="22" t="str">
        <f t="shared" si="5"/>
        <v>Multimercado Classe 3</v>
      </c>
    </row>
    <row r="996" spans="2:6" x14ac:dyDescent="0.25">
      <c r="B996" s="13" t="s">
        <v>1411</v>
      </c>
      <c r="C996" s="31">
        <v>22884997000122</v>
      </c>
      <c r="D996" s="13" t="s">
        <v>82</v>
      </c>
      <c r="E996" s="13" t="s">
        <v>2</v>
      </c>
      <c r="F996" s="22" t="str">
        <f t="shared" si="5"/>
        <v>Multimercado Classe 3</v>
      </c>
    </row>
    <row r="997" spans="2:6" x14ac:dyDescent="0.25">
      <c r="B997" s="13" t="s">
        <v>1411</v>
      </c>
      <c r="C997" s="31">
        <v>22899164000135</v>
      </c>
      <c r="D997" s="13" t="s">
        <v>272</v>
      </c>
      <c r="E997" s="13" t="s">
        <v>32</v>
      </c>
      <c r="F997" s="22" t="str">
        <f t="shared" si="5"/>
        <v>Multimercado Classe 3</v>
      </c>
    </row>
    <row r="998" spans="2:6" x14ac:dyDescent="0.25">
      <c r="B998" s="13" t="s">
        <v>1411</v>
      </c>
      <c r="C998" s="31">
        <v>22899228000106</v>
      </c>
      <c r="D998" s="13" t="s">
        <v>232</v>
      </c>
      <c r="E998" s="13" t="s">
        <v>32</v>
      </c>
      <c r="F998" s="22" t="str">
        <f t="shared" si="5"/>
        <v>Multimercado Classe 3</v>
      </c>
    </row>
    <row r="999" spans="2:6" x14ac:dyDescent="0.25">
      <c r="B999" s="13" t="s">
        <v>1411</v>
      </c>
      <c r="C999" s="31">
        <v>22899237000199</v>
      </c>
      <c r="D999" s="13" t="s">
        <v>416</v>
      </c>
      <c r="E999" s="13" t="s">
        <v>32</v>
      </c>
      <c r="F999" s="22" t="str">
        <f>HYPERLINK("#Mult_cl4!A1","Multimercado Classe 4")</f>
        <v>Multimercado Classe 4</v>
      </c>
    </row>
    <row r="1000" spans="2:6" x14ac:dyDescent="0.25">
      <c r="B1000" s="13" t="s">
        <v>1411</v>
      </c>
      <c r="C1000" s="31">
        <v>22899250000148</v>
      </c>
      <c r="D1000" s="13" t="s">
        <v>137</v>
      </c>
      <c r="E1000" s="13" t="s">
        <v>32</v>
      </c>
      <c r="F1000" s="22" t="str">
        <f>HYPERLINK("#Mult_cl4!A1","Multimercado Classe 4")</f>
        <v>Multimercado Classe 4</v>
      </c>
    </row>
    <row r="1001" spans="2:6" x14ac:dyDescent="0.25">
      <c r="B1001" s="13" t="s">
        <v>1411</v>
      </c>
      <c r="C1001" s="31">
        <v>22899266000150</v>
      </c>
      <c r="D1001" s="13" t="s">
        <v>1426</v>
      </c>
      <c r="E1001" s="13" t="s">
        <v>32</v>
      </c>
      <c r="F1001" s="22" t="str">
        <f>HYPERLINK("#Mult_cl3!A1","Multimercado Classe 3")</f>
        <v>Multimercado Classe 3</v>
      </c>
    </row>
    <row r="1002" spans="2:6" x14ac:dyDescent="0.25">
      <c r="B1002" s="13" t="s">
        <v>1411</v>
      </c>
      <c r="C1002" s="31">
        <v>22899277000130</v>
      </c>
      <c r="D1002" s="13" t="s">
        <v>297</v>
      </c>
      <c r="E1002" s="13" t="s">
        <v>32</v>
      </c>
      <c r="F1002" s="22" t="str">
        <f>HYPERLINK("#Mult_cl3!A1","Multimercado Classe 3")</f>
        <v>Multimercado Classe 3</v>
      </c>
    </row>
    <row r="1003" spans="2:6" x14ac:dyDescent="0.25">
      <c r="B1003" s="13" t="s">
        <v>1407</v>
      </c>
      <c r="C1003" s="31">
        <v>22918315000155</v>
      </c>
      <c r="D1003" s="13" t="s">
        <v>1296</v>
      </c>
      <c r="E1003" s="13" t="s">
        <v>12</v>
      </c>
      <c r="F1003" s="22" t="str">
        <f>HYPERLINK("#RF_cl4!A1","Renda Fixa Classe 4")</f>
        <v>Renda Fixa Classe 4</v>
      </c>
    </row>
    <row r="1004" spans="2:6" x14ac:dyDescent="0.25">
      <c r="B1004" s="13" t="s">
        <v>1411</v>
      </c>
      <c r="C1004" s="31">
        <v>23045009000114</v>
      </c>
      <c r="D1004" s="13" t="s">
        <v>381</v>
      </c>
      <c r="E1004" s="13" t="s">
        <v>10</v>
      </c>
      <c r="F1004" s="22" t="str">
        <f>HYPERLINK("#Mult_cl4!A1","Multimercado Classe 4")</f>
        <v>Multimercado Classe 4</v>
      </c>
    </row>
    <row r="1005" spans="2:6" x14ac:dyDescent="0.25">
      <c r="B1005" s="13" t="s">
        <v>1411</v>
      </c>
      <c r="C1005" s="31">
        <v>23045031000164</v>
      </c>
      <c r="D1005" s="13" t="s">
        <v>353</v>
      </c>
      <c r="E1005" s="13" t="s">
        <v>10</v>
      </c>
      <c r="F1005" s="22" t="str">
        <f>HYPERLINK("#Mult_cl4!A1","Multimercado Classe 4")</f>
        <v>Multimercado Classe 4</v>
      </c>
    </row>
    <row r="1006" spans="2:6" x14ac:dyDescent="0.25">
      <c r="B1006" s="13" t="s">
        <v>1411</v>
      </c>
      <c r="C1006" s="31">
        <v>23045051000135</v>
      </c>
      <c r="D1006" s="13" t="s">
        <v>425</v>
      </c>
      <c r="E1006" s="13" t="s">
        <v>10</v>
      </c>
      <c r="F1006" s="22" t="str">
        <f>HYPERLINK("#Mult_cl4!A1","Multimercado Classe 4")</f>
        <v>Multimercado Classe 4</v>
      </c>
    </row>
    <row r="1007" spans="2:6" x14ac:dyDescent="0.25">
      <c r="B1007" s="13" t="s">
        <v>1407</v>
      </c>
      <c r="C1007" s="31">
        <v>23066547000195</v>
      </c>
      <c r="D1007" s="13" t="s">
        <v>1297</v>
      </c>
      <c r="E1007" s="13" t="s">
        <v>8</v>
      </c>
      <c r="F1007" s="22" t="str">
        <f>HYPERLINK("#RF_cl2!A1","Renda Fixa Classe 2")</f>
        <v>Renda Fixa Classe 2</v>
      </c>
    </row>
    <row r="1008" spans="2:6" x14ac:dyDescent="0.25">
      <c r="B1008" s="13" t="s">
        <v>1407</v>
      </c>
      <c r="C1008" s="31">
        <v>23066677000128</v>
      </c>
      <c r="D1008" s="13" t="s">
        <v>1298</v>
      </c>
      <c r="E1008" s="13" t="s">
        <v>8</v>
      </c>
      <c r="F1008" s="22" t="str">
        <f>HYPERLINK("#RF_cl3!A1","Renda Fixa Classe 3")</f>
        <v>Renda Fixa Classe 3</v>
      </c>
    </row>
    <row r="1009" spans="2:6" x14ac:dyDescent="0.25">
      <c r="B1009" s="13" t="s">
        <v>1411</v>
      </c>
      <c r="C1009" s="31">
        <v>23216775000102</v>
      </c>
      <c r="D1009" s="13" t="s">
        <v>253</v>
      </c>
      <c r="E1009" s="13" t="s">
        <v>9</v>
      </c>
      <c r="F1009" s="22" t="str">
        <f>HYPERLINK("#Mult_cl4!A1","Multimercado Classe 4")</f>
        <v>Multimercado Classe 4</v>
      </c>
    </row>
    <row r="1010" spans="2:6" x14ac:dyDescent="0.25">
      <c r="B1010" s="13" t="s">
        <v>1407</v>
      </c>
      <c r="C1010" s="31">
        <v>23263359000157</v>
      </c>
      <c r="D1010" s="13" t="s">
        <v>1299</v>
      </c>
      <c r="E1010" s="13" t="s">
        <v>2</v>
      </c>
      <c r="F1010" s="22" t="str">
        <f>HYPERLINK("#RF_cl2!A1","Renda Fixa Classe 2")</f>
        <v>Renda Fixa Classe 2</v>
      </c>
    </row>
    <row r="1011" spans="2:6" x14ac:dyDescent="0.25">
      <c r="B1011" s="13" t="s">
        <v>1411</v>
      </c>
      <c r="C1011" s="31">
        <v>23339873000129</v>
      </c>
      <c r="D1011" s="13" t="s">
        <v>599</v>
      </c>
      <c r="E1011" s="13" t="s">
        <v>2</v>
      </c>
      <c r="F1011" s="22" t="str">
        <f>HYPERLINK("#Mult_cl2!A1","Multimercado Classe 2")</f>
        <v>Multimercado Classe 2</v>
      </c>
    </row>
    <row r="1012" spans="2:6" x14ac:dyDescent="0.25">
      <c r="B1012" s="13" t="s">
        <v>1411</v>
      </c>
      <c r="C1012" s="31">
        <v>23339936000147</v>
      </c>
      <c r="D1012" s="13" t="s">
        <v>594</v>
      </c>
      <c r="E1012" s="13" t="s">
        <v>2</v>
      </c>
      <c r="F1012" s="22" t="str">
        <f>HYPERLINK("#Mult_cl2!A1","Multimercado Classe 2")</f>
        <v>Multimercado Classe 2</v>
      </c>
    </row>
    <row r="1013" spans="2:6" x14ac:dyDescent="0.25">
      <c r="B1013" s="13" t="s">
        <v>1411</v>
      </c>
      <c r="C1013" s="31">
        <v>23379144000104</v>
      </c>
      <c r="D1013" s="13" t="s">
        <v>245</v>
      </c>
      <c r="E1013" s="13" t="s">
        <v>12</v>
      </c>
      <c r="F1013" s="22" t="str">
        <f>HYPERLINK("#Mult_cl4!A1","Multimercado Classe 4")</f>
        <v>Multimercado Classe 4</v>
      </c>
    </row>
    <row r="1014" spans="2:6" x14ac:dyDescent="0.25">
      <c r="B1014" s="13" t="s">
        <v>1411</v>
      </c>
      <c r="C1014" s="31">
        <v>23379151000106</v>
      </c>
      <c r="D1014" s="13" t="s">
        <v>312</v>
      </c>
      <c r="E1014" s="13" t="s">
        <v>12</v>
      </c>
      <c r="F1014" s="22" t="str">
        <f>HYPERLINK("#Mult_cl3!A1","Multimercado Classe 3")</f>
        <v>Multimercado Classe 3</v>
      </c>
    </row>
    <row r="1015" spans="2:6" x14ac:dyDescent="0.25">
      <c r="B1015" s="13" t="s">
        <v>1411</v>
      </c>
      <c r="C1015" s="31">
        <v>23379164000177</v>
      </c>
      <c r="D1015" s="13" t="s">
        <v>296</v>
      </c>
      <c r="E1015" s="13" t="s">
        <v>12</v>
      </c>
      <c r="F1015" s="22" t="str">
        <f>HYPERLINK("#Mult_cl4!A1","Multimercado Classe 4")</f>
        <v>Multimercado Classe 4</v>
      </c>
    </row>
    <row r="1016" spans="2:6" x14ac:dyDescent="0.25">
      <c r="B1016" s="13" t="s">
        <v>1411</v>
      </c>
      <c r="C1016" s="31">
        <v>23502637000181</v>
      </c>
      <c r="D1016" s="13" t="s">
        <v>532</v>
      </c>
      <c r="E1016" s="13" t="s">
        <v>9</v>
      </c>
      <c r="F1016" s="22" t="str">
        <f>HYPERLINK("#Mult_cl2!A1","Multimercado Classe 2")</f>
        <v>Multimercado Classe 2</v>
      </c>
    </row>
    <row r="1017" spans="2:6" x14ac:dyDescent="0.25">
      <c r="B1017" s="13" t="s">
        <v>1411</v>
      </c>
      <c r="C1017" s="31">
        <v>23526542000106</v>
      </c>
      <c r="D1017" s="13" t="s">
        <v>203</v>
      </c>
      <c r="E1017" s="13" t="s">
        <v>3</v>
      </c>
      <c r="F1017" s="22" t="str">
        <f>HYPERLINK("#Mult_cl3!A1","Multimercado Classe 3")</f>
        <v>Multimercado Classe 3</v>
      </c>
    </row>
    <row r="1018" spans="2:6" x14ac:dyDescent="0.25">
      <c r="B1018" s="13" t="s">
        <v>1411</v>
      </c>
      <c r="C1018" s="31">
        <v>23526546000186</v>
      </c>
      <c r="D1018" s="13" t="s">
        <v>124</v>
      </c>
      <c r="E1018" s="13" t="s">
        <v>3</v>
      </c>
      <c r="F1018" s="22" t="str">
        <f>HYPERLINK("#Mult_cl3!A1","Multimercado Classe 3")</f>
        <v>Multimercado Classe 3</v>
      </c>
    </row>
    <row r="1019" spans="2:6" x14ac:dyDescent="0.25">
      <c r="B1019" s="13" t="s">
        <v>1411</v>
      </c>
      <c r="C1019" s="31">
        <v>23537021000146</v>
      </c>
      <c r="D1019" s="13" t="s">
        <v>327</v>
      </c>
      <c r="E1019" s="13" t="s">
        <v>3</v>
      </c>
      <c r="F1019" s="22" t="str">
        <f>HYPERLINK("#Mult_cl4!A1","Multimercado Classe 4")</f>
        <v>Multimercado Classe 4</v>
      </c>
    </row>
    <row r="1020" spans="2:6" x14ac:dyDescent="0.25">
      <c r="B1020" s="13" t="s">
        <v>1411</v>
      </c>
      <c r="C1020" s="31">
        <v>23537023000135</v>
      </c>
      <c r="D1020" s="13" t="s">
        <v>172</v>
      </c>
      <c r="E1020" s="13" t="s">
        <v>3</v>
      </c>
      <c r="F1020" s="22" t="str">
        <f>HYPERLINK("#Mult_cl4!A1","Multimercado Classe 4")</f>
        <v>Multimercado Classe 4</v>
      </c>
    </row>
    <row r="1021" spans="2:6" x14ac:dyDescent="0.25">
      <c r="B1021" s="13" t="s">
        <v>1411</v>
      </c>
      <c r="C1021" s="31">
        <v>23546086000158</v>
      </c>
      <c r="D1021" s="13" t="s">
        <v>1427</v>
      </c>
      <c r="E1021" s="13" t="s">
        <v>3</v>
      </c>
      <c r="F1021" s="22" t="str">
        <f>HYPERLINK("#Mult_cl4!A1","Multimercado Classe 4")</f>
        <v>Multimercado Classe 4</v>
      </c>
    </row>
    <row r="1022" spans="2:6" x14ac:dyDescent="0.25">
      <c r="B1022" s="13" t="s">
        <v>1407</v>
      </c>
      <c r="C1022" s="31">
        <v>23546603000199</v>
      </c>
      <c r="D1022" s="13" t="s">
        <v>1300</v>
      </c>
      <c r="E1022" s="13" t="s">
        <v>8</v>
      </c>
      <c r="F1022" s="22" t="str">
        <f>HYPERLINK("#RF_cl4!A1","Renda Fixa Classe 4")</f>
        <v>Renda Fixa Classe 4</v>
      </c>
    </row>
    <row r="1023" spans="2:6" x14ac:dyDescent="0.25">
      <c r="B1023" s="13" t="s">
        <v>1407</v>
      </c>
      <c r="C1023" s="31">
        <v>23546652000121</v>
      </c>
      <c r="D1023" s="13" t="s">
        <v>1301</v>
      </c>
      <c r="E1023" s="13" t="s">
        <v>8</v>
      </c>
      <c r="F1023" s="22" t="str">
        <f>HYPERLINK("#RF_cl4!A1","Renda Fixa Classe 4")</f>
        <v>Renda Fixa Classe 4</v>
      </c>
    </row>
    <row r="1024" spans="2:6" x14ac:dyDescent="0.25">
      <c r="B1024" s="13" t="s">
        <v>1407</v>
      </c>
      <c r="C1024" s="31">
        <v>23546663000101</v>
      </c>
      <c r="D1024" s="13" t="s">
        <v>1302</v>
      </c>
      <c r="E1024" s="13" t="s">
        <v>8</v>
      </c>
      <c r="F1024" s="22" t="str">
        <f>HYPERLINK("#RF_cl4!A1","Renda Fixa Classe 4")</f>
        <v>Renda Fixa Classe 4</v>
      </c>
    </row>
    <row r="1025" spans="2:6" x14ac:dyDescent="0.25">
      <c r="B1025" s="13" t="s">
        <v>1411</v>
      </c>
      <c r="C1025" s="31">
        <v>23546710000117</v>
      </c>
      <c r="D1025" s="13" t="s">
        <v>555</v>
      </c>
      <c r="E1025" s="13" t="s">
        <v>8</v>
      </c>
      <c r="F1025" s="22" t="str">
        <f>HYPERLINK("#Mult_cl2!A1","Multimercado Classe 2")</f>
        <v>Multimercado Classe 2</v>
      </c>
    </row>
    <row r="1026" spans="2:6" x14ac:dyDescent="0.25">
      <c r="B1026" s="13" t="s">
        <v>1407</v>
      </c>
      <c r="C1026" s="31">
        <v>23611227000179</v>
      </c>
      <c r="D1026" s="13" t="s">
        <v>1303</v>
      </c>
      <c r="E1026" s="13" t="s">
        <v>32</v>
      </c>
      <c r="F1026" s="22" t="str">
        <f>HYPERLINK("#RF_cl2!A1","Renda Fixa Classe 2")</f>
        <v>Renda Fixa Classe 2</v>
      </c>
    </row>
    <row r="1027" spans="2:6" x14ac:dyDescent="0.25">
      <c r="B1027" s="13" t="s">
        <v>1407</v>
      </c>
      <c r="C1027" s="31">
        <v>23611321000128</v>
      </c>
      <c r="D1027" s="13" t="s">
        <v>1304</v>
      </c>
      <c r="E1027" s="13" t="s">
        <v>8</v>
      </c>
      <c r="F1027" s="22" t="str">
        <f>HYPERLINK("#RF_cl2!A1","Renda Fixa Classe 2")</f>
        <v>Renda Fixa Classe 2</v>
      </c>
    </row>
    <row r="1028" spans="2:6" x14ac:dyDescent="0.25">
      <c r="B1028" s="13" t="s">
        <v>1407</v>
      </c>
      <c r="C1028" s="31">
        <v>23611340000154</v>
      </c>
      <c r="D1028" s="13" t="s">
        <v>1305</v>
      </c>
      <c r="E1028" s="13" t="s">
        <v>8</v>
      </c>
      <c r="F1028" s="22" t="str">
        <f>HYPERLINK("#RF_cl2!A1","Renda Fixa Classe 2")</f>
        <v>Renda Fixa Classe 2</v>
      </c>
    </row>
    <row r="1029" spans="2:6" x14ac:dyDescent="0.25">
      <c r="B1029" s="13" t="s">
        <v>1411</v>
      </c>
      <c r="C1029" s="31">
        <v>23631723000194</v>
      </c>
      <c r="D1029" s="13" t="s">
        <v>180</v>
      </c>
      <c r="E1029" s="13" t="s">
        <v>12</v>
      </c>
      <c r="F1029" s="22" t="str">
        <f>HYPERLINK("#Mult_cl3!A1","Multimercado Classe 3")</f>
        <v>Multimercado Classe 3</v>
      </c>
    </row>
    <row r="1030" spans="2:6" x14ac:dyDescent="0.25">
      <c r="B1030" s="13" t="s">
        <v>1411</v>
      </c>
      <c r="C1030" s="31">
        <v>23639509000184</v>
      </c>
      <c r="D1030" s="13" t="s">
        <v>293</v>
      </c>
      <c r="E1030" s="13" t="s">
        <v>3</v>
      </c>
      <c r="F1030" s="22" t="str">
        <f>HYPERLINK("#Mult_cl3!A1","Multimercado Classe 3")</f>
        <v>Multimercado Classe 3</v>
      </c>
    </row>
    <row r="1031" spans="2:6" x14ac:dyDescent="0.25">
      <c r="B1031" s="13" t="s">
        <v>1411</v>
      </c>
      <c r="C1031" s="31">
        <v>23682568000135</v>
      </c>
      <c r="D1031" s="13" t="s">
        <v>242</v>
      </c>
      <c r="E1031" s="13" t="s">
        <v>12</v>
      </c>
      <c r="F1031" s="22" t="str">
        <f>HYPERLINK("#Mult_cl4!A1","Multimercado Classe 4")</f>
        <v>Multimercado Classe 4</v>
      </c>
    </row>
    <row r="1032" spans="2:6" x14ac:dyDescent="0.25">
      <c r="B1032" s="13" t="s">
        <v>1411</v>
      </c>
      <c r="C1032" s="31">
        <v>23682604000160</v>
      </c>
      <c r="D1032" s="13" t="s">
        <v>357</v>
      </c>
      <c r="E1032" s="13" t="s">
        <v>12</v>
      </c>
      <c r="F1032" s="22" t="str">
        <f>HYPERLINK("#Mult_cl3!A1","Multimercado Classe 3")</f>
        <v>Multimercado Classe 3</v>
      </c>
    </row>
    <row r="1033" spans="2:6" x14ac:dyDescent="0.25">
      <c r="B1033" s="13" t="s">
        <v>1411</v>
      </c>
      <c r="C1033" s="31">
        <v>23682635000111</v>
      </c>
      <c r="D1033" s="13" t="s">
        <v>171</v>
      </c>
      <c r="E1033" s="13" t="s">
        <v>12</v>
      </c>
      <c r="F1033" s="22" t="str">
        <f>HYPERLINK("#Mult_cl3!A1","Multimercado Classe 3")</f>
        <v>Multimercado Classe 3</v>
      </c>
    </row>
    <row r="1034" spans="2:6" x14ac:dyDescent="0.25">
      <c r="B1034" s="13" t="s">
        <v>1407</v>
      </c>
      <c r="C1034" s="31">
        <v>23682707000120</v>
      </c>
      <c r="D1034" s="13" t="s">
        <v>1306</v>
      </c>
      <c r="E1034" s="13" t="s">
        <v>12</v>
      </c>
      <c r="F1034" s="22" t="str">
        <f>HYPERLINK("#RF_cl3!A1","Renda Fixa Classe 3")</f>
        <v>Renda Fixa Classe 3</v>
      </c>
    </row>
    <row r="1035" spans="2:6" x14ac:dyDescent="0.25">
      <c r="B1035" s="13" t="s">
        <v>1407</v>
      </c>
      <c r="C1035" s="31">
        <v>23714011000139</v>
      </c>
      <c r="D1035" s="13" t="s">
        <v>1307</v>
      </c>
      <c r="E1035" s="13" t="s">
        <v>32</v>
      </c>
      <c r="F1035" s="22" t="str">
        <f>HYPERLINK("#RF_cl2!A1","Renda Fixa Classe 2")</f>
        <v>Renda Fixa Classe 2</v>
      </c>
    </row>
    <row r="1036" spans="2:6" x14ac:dyDescent="0.25">
      <c r="B1036" s="13" t="s">
        <v>1411</v>
      </c>
      <c r="C1036" s="31">
        <v>23748493000148</v>
      </c>
      <c r="D1036" s="13" t="s">
        <v>209</v>
      </c>
      <c r="E1036" s="13" t="s">
        <v>9</v>
      </c>
      <c r="F1036" s="22" t="str">
        <f>HYPERLINK("#Mult_cl3!A1","Multimercado Classe 3")</f>
        <v>Multimercado Classe 3</v>
      </c>
    </row>
    <row r="1037" spans="2:6" x14ac:dyDescent="0.25">
      <c r="B1037" s="13" t="s">
        <v>1411</v>
      </c>
      <c r="C1037" s="31">
        <v>23781344000180</v>
      </c>
      <c r="D1037" s="13" t="s">
        <v>287</v>
      </c>
      <c r="E1037" s="13" t="s">
        <v>12</v>
      </c>
      <c r="F1037" s="22" t="str">
        <f>HYPERLINK("#Mult_cl4!A1","Multimercado Classe 4")</f>
        <v>Multimercado Classe 4</v>
      </c>
    </row>
    <row r="1038" spans="2:6" x14ac:dyDescent="0.25">
      <c r="B1038" s="13" t="s">
        <v>1410</v>
      </c>
      <c r="C1038" s="31">
        <v>23837786000100</v>
      </c>
      <c r="D1038" s="13" t="s">
        <v>1308</v>
      </c>
      <c r="E1038" s="13" t="s">
        <v>32</v>
      </c>
      <c r="F1038" s="22" t="str">
        <f>HYPERLINK("#Balan15_cl2!A1","Balanceados até 15% Classe 2")</f>
        <v>Balanceados até 15% Classe 2</v>
      </c>
    </row>
    <row r="1039" spans="2:6" x14ac:dyDescent="0.25">
      <c r="B1039" s="13" t="s">
        <v>1407</v>
      </c>
      <c r="C1039" s="31">
        <v>23837988000143</v>
      </c>
      <c r="D1039" s="13" t="s">
        <v>1309</v>
      </c>
      <c r="E1039" s="13" t="s">
        <v>10</v>
      </c>
      <c r="F1039" s="22" t="str">
        <f>HYPERLINK("#RF_cl4!A1","Renda Fixa Classe 4")</f>
        <v>Renda Fixa Classe 4</v>
      </c>
    </row>
    <row r="1040" spans="2:6" x14ac:dyDescent="0.25">
      <c r="B1040" s="13" t="s">
        <v>1411</v>
      </c>
      <c r="C1040" s="31">
        <v>23848745000100</v>
      </c>
      <c r="D1040" s="13" t="s">
        <v>183</v>
      </c>
      <c r="E1040" s="13" t="s">
        <v>3</v>
      </c>
      <c r="F1040" s="22" t="str">
        <f>HYPERLINK("#Mult_cl3!A1","Multimercado Classe 3")</f>
        <v>Multimercado Classe 3</v>
      </c>
    </row>
    <row r="1041" spans="2:6" x14ac:dyDescent="0.25">
      <c r="B1041" s="13" t="s">
        <v>1411</v>
      </c>
      <c r="C1041" s="31">
        <v>23848748000144</v>
      </c>
      <c r="D1041" s="13" t="s">
        <v>270</v>
      </c>
      <c r="E1041" s="13" t="s">
        <v>3</v>
      </c>
      <c r="F1041" s="22" t="str">
        <f>HYPERLINK("#Mult_cl3!A1","Multimercado Classe 3")</f>
        <v>Multimercado Classe 3</v>
      </c>
    </row>
    <row r="1042" spans="2:6" x14ac:dyDescent="0.25">
      <c r="B1042" s="13" t="s">
        <v>1407</v>
      </c>
      <c r="C1042" s="31">
        <v>23872371000169</v>
      </c>
      <c r="D1042" s="13" t="s">
        <v>1310</v>
      </c>
      <c r="E1042" s="13" t="s">
        <v>10</v>
      </c>
      <c r="F1042" s="22" t="str">
        <f>HYPERLINK("#RF_cl2!A1","Renda Fixa Classe 2")</f>
        <v>Renda Fixa Classe 2</v>
      </c>
    </row>
    <row r="1043" spans="2:6" x14ac:dyDescent="0.25">
      <c r="B1043" s="13" t="s">
        <v>1411</v>
      </c>
      <c r="C1043" s="31">
        <v>23872400000192</v>
      </c>
      <c r="D1043" s="13" t="s">
        <v>396</v>
      </c>
      <c r="E1043" s="13" t="s">
        <v>10</v>
      </c>
      <c r="F1043" s="22" t="str">
        <f>HYPERLINK("#Mult_cl4!A1","Multimercado Classe 4")</f>
        <v>Multimercado Classe 4</v>
      </c>
    </row>
    <row r="1044" spans="2:6" x14ac:dyDescent="0.25">
      <c r="B1044" s="13" t="s">
        <v>1411</v>
      </c>
      <c r="C1044" s="31">
        <v>23872433000132</v>
      </c>
      <c r="D1044" s="13" t="s">
        <v>489</v>
      </c>
      <c r="E1044" s="13" t="s">
        <v>10</v>
      </c>
      <c r="F1044" s="22" t="str">
        <f>HYPERLINK("#Mult_cl4!A1","Multimercado Classe 4")</f>
        <v>Multimercado Classe 4</v>
      </c>
    </row>
    <row r="1045" spans="2:6" x14ac:dyDescent="0.25">
      <c r="B1045" s="13" t="s">
        <v>1407</v>
      </c>
      <c r="C1045" s="31">
        <v>23872787000187</v>
      </c>
      <c r="D1045" s="13" t="s">
        <v>1311</v>
      </c>
      <c r="E1045" s="13" t="s">
        <v>2</v>
      </c>
      <c r="F1045" s="22" t="str">
        <f>HYPERLINK("#RF_cl1!A1","Renda Fixa Classe 1")</f>
        <v>Renda Fixa Classe 1</v>
      </c>
    </row>
    <row r="1046" spans="2:6" x14ac:dyDescent="0.25">
      <c r="B1046" s="13" t="s">
        <v>1407</v>
      </c>
      <c r="C1046" s="31">
        <v>23883385000188</v>
      </c>
      <c r="D1046" s="13" t="s">
        <v>1312</v>
      </c>
      <c r="E1046" s="13" t="s">
        <v>2</v>
      </c>
      <c r="F1046" s="22" t="str">
        <f>HYPERLINK("#RF_cl2!A1","Renda Fixa Classe 2")</f>
        <v>Renda Fixa Classe 2</v>
      </c>
    </row>
    <row r="1047" spans="2:6" x14ac:dyDescent="0.25">
      <c r="B1047" s="13" t="s">
        <v>1411</v>
      </c>
      <c r="C1047" s="31">
        <v>23884815000186</v>
      </c>
      <c r="D1047" s="13" t="s">
        <v>301</v>
      </c>
      <c r="E1047" s="13" t="s">
        <v>12</v>
      </c>
      <c r="F1047" s="22" t="str">
        <f>HYPERLINK("#Mult_cl4!A1","Multimercado Classe 4")</f>
        <v>Multimercado Classe 4</v>
      </c>
    </row>
    <row r="1048" spans="2:6" x14ac:dyDescent="0.25">
      <c r="B1048" s="13" t="s">
        <v>1411</v>
      </c>
      <c r="C1048" s="31">
        <v>23884818000110</v>
      </c>
      <c r="D1048" s="13" t="s">
        <v>340</v>
      </c>
      <c r="E1048" s="13" t="s">
        <v>12</v>
      </c>
      <c r="F1048" s="22" t="str">
        <f>HYPERLINK("#Mult_cl4!A1","Multimercado Classe 4")</f>
        <v>Multimercado Classe 4</v>
      </c>
    </row>
    <row r="1049" spans="2:6" x14ac:dyDescent="0.25">
      <c r="B1049" s="13" t="s">
        <v>1411</v>
      </c>
      <c r="C1049" s="31">
        <v>23964107000155</v>
      </c>
      <c r="D1049" s="13" t="s">
        <v>530</v>
      </c>
      <c r="E1049" s="13" t="s">
        <v>12</v>
      </c>
      <c r="F1049" s="22" t="str">
        <f>HYPERLINK("#Mult_cl2!A1","Multimercado Classe 2")</f>
        <v>Multimercado Classe 2</v>
      </c>
    </row>
    <row r="1050" spans="2:6" x14ac:dyDescent="0.25">
      <c r="B1050" s="13" t="s">
        <v>1411</v>
      </c>
      <c r="C1050" s="31">
        <v>23964127000126</v>
      </c>
      <c r="D1050" s="13" t="s">
        <v>238</v>
      </c>
      <c r="E1050" s="13" t="s">
        <v>12</v>
      </c>
      <c r="F1050" s="22" t="str">
        <f>HYPERLINK("#Mult_cl4!A1","Multimercado Classe 4")</f>
        <v>Multimercado Classe 4</v>
      </c>
    </row>
    <row r="1051" spans="2:6" x14ac:dyDescent="0.25">
      <c r="B1051" s="13" t="s">
        <v>1411</v>
      </c>
      <c r="C1051" s="31">
        <v>23964332000191</v>
      </c>
      <c r="D1051" s="13" t="s">
        <v>282</v>
      </c>
      <c r="E1051" s="13" t="s">
        <v>12</v>
      </c>
      <c r="F1051" s="22" t="str">
        <f>HYPERLINK("#Mult_cl4!A1","Multimercado Classe 4")</f>
        <v>Multimercado Classe 4</v>
      </c>
    </row>
    <row r="1052" spans="2:6" x14ac:dyDescent="0.25">
      <c r="B1052" s="13" t="s">
        <v>1411</v>
      </c>
      <c r="C1052" s="31">
        <v>23964741000198</v>
      </c>
      <c r="D1052" s="13" t="s">
        <v>627</v>
      </c>
      <c r="E1052" s="13" t="s">
        <v>2</v>
      </c>
      <c r="F1052" s="22" t="str">
        <f>HYPERLINK("#Mult_cl3!A1","Multimercado Classe 3")</f>
        <v>Multimercado Classe 3</v>
      </c>
    </row>
    <row r="1053" spans="2:6" x14ac:dyDescent="0.25">
      <c r="B1053" s="13" t="s">
        <v>1411</v>
      </c>
      <c r="C1053" s="31">
        <v>23980060000113</v>
      </c>
      <c r="D1053" s="13" t="s">
        <v>1428</v>
      </c>
      <c r="E1053" s="13" t="s">
        <v>2</v>
      </c>
      <c r="F1053" s="22" t="str">
        <f>HYPERLINK("#Mult_cl3!A1","Multimercado Classe 3")</f>
        <v>Multimercado Classe 3</v>
      </c>
    </row>
    <row r="1054" spans="2:6" x14ac:dyDescent="0.25">
      <c r="B1054" s="13" t="s">
        <v>1411</v>
      </c>
      <c r="C1054" s="31">
        <v>24022505000115</v>
      </c>
      <c r="D1054" s="13" t="s">
        <v>546</v>
      </c>
      <c r="E1054" s="13" t="s">
        <v>2</v>
      </c>
      <c r="F1054" s="22" t="str">
        <f>HYPERLINK("#Mult_cl2!A1","Multimercado Classe 2")</f>
        <v>Multimercado Classe 2</v>
      </c>
    </row>
    <row r="1055" spans="2:6" x14ac:dyDescent="0.25">
      <c r="B1055" s="13" t="s">
        <v>1407</v>
      </c>
      <c r="C1055" s="31">
        <v>24022558000136</v>
      </c>
      <c r="D1055" s="13" t="s">
        <v>1313</v>
      </c>
      <c r="E1055" s="13" t="s">
        <v>10</v>
      </c>
      <c r="F1055" s="22" t="str">
        <f>HYPERLINK("#RF_cl4!A1","Renda Fixa Classe 4")</f>
        <v>Renda Fixa Classe 4</v>
      </c>
    </row>
    <row r="1056" spans="2:6" x14ac:dyDescent="0.25">
      <c r="B1056" s="13" t="s">
        <v>1411</v>
      </c>
      <c r="C1056" s="31">
        <v>24069590000177</v>
      </c>
      <c r="D1056" s="13" t="s">
        <v>558</v>
      </c>
      <c r="E1056" s="13" t="s">
        <v>2</v>
      </c>
      <c r="F1056" s="22" t="str">
        <f>HYPERLINK("#Mult_cl3!A1","Multimercado Classe 3")</f>
        <v>Multimercado Classe 3</v>
      </c>
    </row>
    <row r="1057" spans="2:6" x14ac:dyDescent="0.25">
      <c r="B1057" s="13" t="s">
        <v>1411</v>
      </c>
      <c r="C1057" s="31">
        <v>24069648000182</v>
      </c>
      <c r="D1057" s="13" t="s">
        <v>98</v>
      </c>
      <c r="E1057" s="13" t="s">
        <v>2</v>
      </c>
      <c r="F1057" s="22" t="str">
        <f>HYPERLINK("#Mult_cl4!A1","Multimercado Classe 4")</f>
        <v>Multimercado Classe 4</v>
      </c>
    </row>
    <row r="1058" spans="2:6" x14ac:dyDescent="0.25">
      <c r="B1058" s="13" t="s">
        <v>1411</v>
      </c>
      <c r="C1058" s="31">
        <v>24069648000182</v>
      </c>
      <c r="D1058" s="13" t="s">
        <v>98</v>
      </c>
      <c r="E1058" s="13" t="s">
        <v>10</v>
      </c>
      <c r="F1058" s="22" t="str">
        <f>HYPERLINK("#Mult_cl4!A1","Multimercado Classe 4")</f>
        <v>Multimercado Classe 4</v>
      </c>
    </row>
    <row r="1059" spans="2:6" x14ac:dyDescent="0.25">
      <c r="B1059" s="13" t="s">
        <v>1411</v>
      </c>
      <c r="C1059" s="31">
        <v>24069657000173</v>
      </c>
      <c r="D1059" s="13" t="s">
        <v>424</v>
      </c>
      <c r="E1059" s="13" t="s">
        <v>10</v>
      </c>
      <c r="F1059" s="22" t="str">
        <f>HYPERLINK("#Mult_cl4!A1","Multimercado Classe 4")</f>
        <v>Multimercado Classe 4</v>
      </c>
    </row>
    <row r="1060" spans="2:6" x14ac:dyDescent="0.25">
      <c r="B1060" s="13" t="s">
        <v>1411</v>
      </c>
      <c r="C1060" s="31">
        <v>24196072000114</v>
      </c>
      <c r="D1060" s="13" t="s">
        <v>595</v>
      </c>
      <c r="E1060" s="13" t="s">
        <v>8</v>
      </c>
      <c r="F1060" s="22" t="str">
        <f>HYPERLINK("#Mult_cl2!A1","Multimercado Classe 2")</f>
        <v>Multimercado Classe 2</v>
      </c>
    </row>
    <row r="1061" spans="2:6" x14ac:dyDescent="0.25">
      <c r="B1061" s="13" t="s">
        <v>1407</v>
      </c>
      <c r="C1061" s="31">
        <v>24250042000149</v>
      </c>
      <c r="D1061" s="13" t="s">
        <v>1314</v>
      </c>
      <c r="E1061" s="13" t="s">
        <v>10</v>
      </c>
      <c r="F1061" s="22" t="str">
        <f>HYPERLINK("#RF_cl2!A1","Renda Fixa Classe 2")</f>
        <v>Renda Fixa Classe 2</v>
      </c>
    </row>
    <row r="1062" spans="2:6" x14ac:dyDescent="0.25">
      <c r="B1062" s="13" t="s">
        <v>1411</v>
      </c>
      <c r="C1062" s="31">
        <v>24270901000161</v>
      </c>
      <c r="D1062" s="13" t="s">
        <v>423</v>
      </c>
      <c r="E1062" s="13" t="s">
        <v>2</v>
      </c>
      <c r="F1062" s="22" t="str">
        <f>HYPERLINK("#Mult_cl3!A1","Multimercado Classe 3")</f>
        <v>Multimercado Classe 3</v>
      </c>
    </row>
    <row r="1063" spans="2:6" x14ac:dyDescent="0.25">
      <c r="B1063" s="13" t="s">
        <v>1411</v>
      </c>
      <c r="C1063" s="31">
        <v>24271047000158</v>
      </c>
      <c r="D1063" s="13" t="s">
        <v>210</v>
      </c>
      <c r="E1063" s="13" t="s">
        <v>2</v>
      </c>
      <c r="F1063" s="22" t="str">
        <f>HYPERLINK("#Mult_cl3!A1","Multimercado Classe 3")</f>
        <v>Multimercado Classe 3</v>
      </c>
    </row>
    <row r="1064" spans="2:6" x14ac:dyDescent="0.25">
      <c r="B1064" s="13" t="s">
        <v>1411</v>
      </c>
      <c r="C1064" s="31">
        <v>24290490000176</v>
      </c>
      <c r="D1064" s="13" t="s">
        <v>294</v>
      </c>
      <c r="E1064" s="13" t="s">
        <v>12</v>
      </c>
      <c r="F1064" s="22" t="str">
        <f>HYPERLINK("#Mult_cl4!A1","Multimercado Classe 4")</f>
        <v>Multimercado Classe 4</v>
      </c>
    </row>
    <row r="1065" spans="2:6" x14ac:dyDescent="0.25">
      <c r="B1065" s="13" t="s">
        <v>1411</v>
      </c>
      <c r="C1065" s="31">
        <v>24290522000133</v>
      </c>
      <c r="D1065" s="13" t="s">
        <v>201</v>
      </c>
      <c r="E1065" s="13" t="s">
        <v>12</v>
      </c>
      <c r="F1065" s="22" t="str">
        <f>HYPERLINK("#Mult_cl4!A1","Multimercado Classe 4")</f>
        <v>Multimercado Classe 4</v>
      </c>
    </row>
    <row r="1066" spans="2:6" x14ac:dyDescent="0.25">
      <c r="B1066" s="13" t="s">
        <v>1411</v>
      </c>
      <c r="C1066" s="31">
        <v>24290648000108</v>
      </c>
      <c r="D1066" s="13" t="s">
        <v>259</v>
      </c>
      <c r="E1066" s="13" t="s">
        <v>12</v>
      </c>
      <c r="F1066" s="22" t="str">
        <f>HYPERLINK("#Mult_cl4!A1","Multimercado Classe 4")</f>
        <v>Multimercado Classe 4</v>
      </c>
    </row>
    <row r="1067" spans="2:6" x14ac:dyDescent="0.25">
      <c r="B1067" s="13" t="s">
        <v>1411</v>
      </c>
      <c r="C1067" s="31">
        <v>24405282000175</v>
      </c>
      <c r="D1067" s="13" t="s">
        <v>628</v>
      </c>
      <c r="E1067" s="13" t="s">
        <v>2</v>
      </c>
      <c r="F1067" s="22" t="str">
        <f>HYPERLINK("#Mult_cl2!A1","Multimercado Classe 2")</f>
        <v>Multimercado Classe 2</v>
      </c>
    </row>
    <row r="1068" spans="2:6" x14ac:dyDescent="0.25">
      <c r="B1068" s="13" t="s">
        <v>1411</v>
      </c>
      <c r="C1068" s="31">
        <v>24405451000177</v>
      </c>
      <c r="D1068" s="13" t="s">
        <v>616</v>
      </c>
      <c r="E1068" s="13" t="s">
        <v>2</v>
      </c>
      <c r="F1068" s="22" t="str">
        <f>HYPERLINK("#Mult_cl3!A1","Multimercado Classe 3")</f>
        <v>Multimercado Classe 3</v>
      </c>
    </row>
    <row r="1069" spans="2:6" x14ac:dyDescent="0.25">
      <c r="B1069" s="13" t="s">
        <v>1411</v>
      </c>
      <c r="C1069" s="31">
        <v>24405472000192</v>
      </c>
      <c r="D1069" s="13" t="s">
        <v>255</v>
      </c>
      <c r="E1069" s="13" t="s">
        <v>2</v>
      </c>
      <c r="F1069" s="22" t="str">
        <f>HYPERLINK("#Mult_cl3!A1","Multimercado Classe 3")</f>
        <v>Multimercado Classe 3</v>
      </c>
    </row>
    <row r="1070" spans="2:6" x14ac:dyDescent="0.25">
      <c r="B1070" s="13" t="s">
        <v>1411</v>
      </c>
      <c r="C1070" s="31">
        <v>24514445000158</v>
      </c>
      <c r="D1070" s="13" t="s">
        <v>625</v>
      </c>
      <c r="E1070" s="13" t="s">
        <v>8</v>
      </c>
      <c r="F1070" s="22" t="str">
        <f>HYPERLINK("#Mult_cl3!A1","Multimercado Classe 3")</f>
        <v>Multimercado Classe 3</v>
      </c>
    </row>
    <row r="1071" spans="2:6" x14ac:dyDescent="0.25">
      <c r="B1071" s="13" t="s">
        <v>1411</v>
      </c>
      <c r="C1071" s="31">
        <v>24520948000136</v>
      </c>
      <c r="D1071" s="13" t="s">
        <v>551</v>
      </c>
      <c r="E1071" s="13" t="s">
        <v>8</v>
      </c>
      <c r="F1071" s="22" t="str">
        <f>HYPERLINK("#Mult_cl2!A1","Multimercado Classe 2")</f>
        <v>Multimercado Classe 2</v>
      </c>
    </row>
    <row r="1072" spans="2:6" x14ac:dyDescent="0.25">
      <c r="B1072" s="13" t="s">
        <v>1411</v>
      </c>
      <c r="C1072" s="31">
        <v>24520990000157</v>
      </c>
      <c r="D1072" s="13" t="s">
        <v>469</v>
      </c>
      <c r="E1072" s="13" t="s">
        <v>8</v>
      </c>
      <c r="F1072" s="22" t="str">
        <f>HYPERLINK("#Mult_cl4!A1","Multimercado Classe 4")</f>
        <v>Multimercado Classe 4</v>
      </c>
    </row>
    <row r="1073" spans="2:6" x14ac:dyDescent="0.25">
      <c r="B1073" s="13" t="s">
        <v>1411</v>
      </c>
      <c r="C1073" s="31">
        <v>24521004000183</v>
      </c>
      <c r="D1073" s="13" t="s">
        <v>163</v>
      </c>
      <c r="E1073" s="13" t="s">
        <v>8</v>
      </c>
      <c r="F1073" s="22" t="str">
        <f>HYPERLINK("#Mult_cl3!A1","Multimercado Classe 3")</f>
        <v>Multimercado Classe 3</v>
      </c>
    </row>
    <row r="1074" spans="2:6" x14ac:dyDescent="0.25">
      <c r="B1074" s="13" t="s">
        <v>1411</v>
      </c>
      <c r="C1074" s="31">
        <v>24521034000190</v>
      </c>
      <c r="D1074" s="13" t="s">
        <v>592</v>
      </c>
      <c r="E1074" s="13" t="s">
        <v>8</v>
      </c>
      <c r="F1074" s="22" t="str">
        <f>HYPERLINK("#Mult_cl2!A1","Multimercado Classe 2")</f>
        <v>Multimercado Classe 2</v>
      </c>
    </row>
    <row r="1075" spans="2:6" x14ac:dyDescent="0.25">
      <c r="B1075" s="13" t="s">
        <v>1411</v>
      </c>
      <c r="C1075" s="31">
        <v>24521043000180</v>
      </c>
      <c r="D1075" s="13" t="s">
        <v>577</v>
      </c>
      <c r="E1075" s="13" t="s">
        <v>8</v>
      </c>
      <c r="F1075" s="22" t="str">
        <f>HYPERLINK("#Mult_cl2!A1","Multimercado Classe 2")</f>
        <v>Multimercado Classe 2</v>
      </c>
    </row>
    <row r="1076" spans="2:6" x14ac:dyDescent="0.25">
      <c r="B1076" s="13" t="s">
        <v>1411</v>
      </c>
      <c r="C1076" s="31">
        <v>24546176000101</v>
      </c>
      <c r="D1076" s="13" t="s">
        <v>591</v>
      </c>
      <c r="E1076" s="13" t="s">
        <v>8</v>
      </c>
      <c r="F1076" s="22" t="str">
        <f>HYPERLINK("#Mult_cl3!A1","Multimercado Classe 3")</f>
        <v>Multimercado Classe 3</v>
      </c>
    </row>
    <row r="1077" spans="2:6" x14ac:dyDescent="0.25">
      <c r="B1077" s="13" t="s">
        <v>1411</v>
      </c>
      <c r="C1077" s="31">
        <v>24546204000190</v>
      </c>
      <c r="D1077" s="13" t="s">
        <v>590</v>
      </c>
      <c r="E1077" s="13" t="s">
        <v>8</v>
      </c>
      <c r="F1077" s="22" t="str">
        <f>HYPERLINK("#Mult_cl3!A1","Multimercado Classe 3")</f>
        <v>Multimercado Classe 3</v>
      </c>
    </row>
    <row r="1078" spans="2:6" x14ac:dyDescent="0.25">
      <c r="B1078" s="13" t="s">
        <v>1407</v>
      </c>
      <c r="C1078" s="31">
        <v>24552923000114</v>
      </c>
      <c r="D1078" s="13" t="s">
        <v>1315</v>
      </c>
      <c r="E1078" s="13" t="s">
        <v>8</v>
      </c>
      <c r="F1078" s="22" t="str">
        <f>HYPERLINK("#RF_cl1!A1","Renda Fixa Classe 1")</f>
        <v>Renda Fixa Classe 1</v>
      </c>
    </row>
    <row r="1079" spans="2:6" x14ac:dyDescent="0.25">
      <c r="B1079" s="13" t="s">
        <v>1407</v>
      </c>
      <c r="C1079" s="31">
        <v>24552942000140</v>
      </c>
      <c r="D1079" s="13" t="s">
        <v>1316</v>
      </c>
      <c r="E1079" s="13" t="s">
        <v>8</v>
      </c>
      <c r="F1079" s="22" t="str">
        <f>HYPERLINK("#RF_cl2!A1","Renda Fixa Classe 2")</f>
        <v>Renda Fixa Classe 2</v>
      </c>
    </row>
    <row r="1080" spans="2:6" x14ac:dyDescent="0.25">
      <c r="B1080" s="13" t="s">
        <v>1407</v>
      </c>
      <c r="C1080" s="31">
        <v>24651257000171</v>
      </c>
      <c r="D1080" s="13" t="s">
        <v>1317</v>
      </c>
      <c r="E1080" s="13" t="s">
        <v>29</v>
      </c>
      <c r="F1080" s="22" t="str">
        <f>HYPERLINK("#RF_cl2!A1","Renda Fixa Classe 2")</f>
        <v>Renda Fixa Classe 2</v>
      </c>
    </row>
    <row r="1081" spans="2:6" x14ac:dyDescent="0.25">
      <c r="B1081" s="13" t="s">
        <v>1407</v>
      </c>
      <c r="C1081" s="31">
        <v>24651290000100</v>
      </c>
      <c r="D1081" s="13" t="s">
        <v>1318</v>
      </c>
      <c r="E1081" s="13" t="s">
        <v>29</v>
      </c>
      <c r="F1081" s="22" t="str">
        <f>HYPERLINK("#RF_cl2!A1","Renda Fixa Classe 2")</f>
        <v>Renda Fixa Classe 2</v>
      </c>
    </row>
    <row r="1082" spans="2:6" x14ac:dyDescent="0.25">
      <c r="B1082" s="13" t="s">
        <v>1411</v>
      </c>
      <c r="C1082" s="31">
        <v>24751504000101</v>
      </c>
      <c r="D1082" s="13" t="s">
        <v>1429</v>
      </c>
      <c r="E1082" s="13" t="s">
        <v>6</v>
      </c>
      <c r="F1082" s="22" t="str">
        <f>HYPERLINK("#Mult_cl3!A1","Multimercado Classe 3")</f>
        <v>Multimercado Classe 3</v>
      </c>
    </row>
    <row r="1083" spans="2:6" x14ac:dyDescent="0.25">
      <c r="B1083" s="13" t="s">
        <v>1411</v>
      </c>
      <c r="C1083" s="31">
        <v>24752422000181</v>
      </c>
      <c r="D1083" s="13" t="s">
        <v>434</v>
      </c>
      <c r="E1083" s="13" t="s">
        <v>10</v>
      </c>
      <c r="F1083" s="22" t="str">
        <f t="shared" ref="F1083:F1090" si="6">HYPERLINK("#Mult_cl4!A1","Multimercado Classe 4")</f>
        <v>Multimercado Classe 4</v>
      </c>
    </row>
    <row r="1084" spans="2:6" x14ac:dyDescent="0.25">
      <c r="B1084" s="13" t="s">
        <v>1411</v>
      </c>
      <c r="C1084" s="31">
        <v>24752430000128</v>
      </c>
      <c r="D1084" s="13" t="s">
        <v>431</v>
      </c>
      <c r="E1084" s="13" t="s">
        <v>10</v>
      </c>
      <c r="F1084" s="22" t="str">
        <f t="shared" si="6"/>
        <v>Multimercado Classe 4</v>
      </c>
    </row>
    <row r="1085" spans="2:6" x14ac:dyDescent="0.25">
      <c r="B1085" s="13" t="s">
        <v>1411</v>
      </c>
      <c r="C1085" s="31">
        <v>24752436000103</v>
      </c>
      <c r="D1085" s="13" t="s">
        <v>402</v>
      </c>
      <c r="E1085" s="13" t="s">
        <v>10</v>
      </c>
      <c r="F1085" s="22" t="str">
        <f t="shared" si="6"/>
        <v>Multimercado Classe 4</v>
      </c>
    </row>
    <row r="1086" spans="2:6" x14ac:dyDescent="0.25">
      <c r="B1086" s="13" t="s">
        <v>1411</v>
      </c>
      <c r="C1086" s="31">
        <v>24752441000108</v>
      </c>
      <c r="D1086" s="13" t="s">
        <v>442</v>
      </c>
      <c r="E1086" s="13" t="s">
        <v>10</v>
      </c>
      <c r="F1086" s="22" t="str">
        <f t="shared" si="6"/>
        <v>Multimercado Classe 4</v>
      </c>
    </row>
    <row r="1087" spans="2:6" x14ac:dyDescent="0.25">
      <c r="B1087" s="13" t="s">
        <v>1411</v>
      </c>
      <c r="C1087" s="31">
        <v>24752672000111</v>
      </c>
      <c r="D1087" s="13" t="s">
        <v>401</v>
      </c>
      <c r="E1087" s="13" t="s">
        <v>10</v>
      </c>
      <c r="F1087" s="22" t="str">
        <f t="shared" si="6"/>
        <v>Multimercado Classe 4</v>
      </c>
    </row>
    <row r="1088" spans="2:6" x14ac:dyDescent="0.25">
      <c r="B1088" s="13" t="s">
        <v>1411</v>
      </c>
      <c r="C1088" s="31">
        <v>24752686000135</v>
      </c>
      <c r="D1088" s="13" t="s">
        <v>439</v>
      </c>
      <c r="E1088" s="13" t="s">
        <v>10</v>
      </c>
      <c r="F1088" s="22" t="str">
        <f t="shared" si="6"/>
        <v>Multimercado Classe 4</v>
      </c>
    </row>
    <row r="1089" spans="2:6" x14ac:dyDescent="0.25">
      <c r="B1089" s="13" t="s">
        <v>1411</v>
      </c>
      <c r="C1089" s="31">
        <v>24752696000170</v>
      </c>
      <c r="D1089" s="13" t="s">
        <v>426</v>
      </c>
      <c r="E1089" s="13" t="s">
        <v>10</v>
      </c>
      <c r="F1089" s="22" t="str">
        <f t="shared" si="6"/>
        <v>Multimercado Classe 4</v>
      </c>
    </row>
    <row r="1090" spans="2:6" x14ac:dyDescent="0.25">
      <c r="B1090" s="13" t="s">
        <v>1411</v>
      </c>
      <c r="C1090" s="31">
        <v>24752700000109</v>
      </c>
      <c r="D1090" s="13" t="s">
        <v>418</v>
      </c>
      <c r="E1090" s="13" t="s">
        <v>10</v>
      </c>
      <c r="F1090" s="22" t="str">
        <f t="shared" si="6"/>
        <v>Multimercado Classe 4</v>
      </c>
    </row>
    <row r="1091" spans="2:6" x14ac:dyDescent="0.25">
      <c r="B1091" s="13" t="s">
        <v>1411</v>
      </c>
      <c r="C1091" s="31">
        <v>24837051000130</v>
      </c>
      <c r="D1091" s="13" t="s">
        <v>606</v>
      </c>
      <c r="E1091" s="13" t="s">
        <v>2</v>
      </c>
      <c r="F1091" s="22" t="str">
        <f>HYPERLINK("#Mult_cl2!A1","Multimercado Classe 2")</f>
        <v>Multimercado Classe 2</v>
      </c>
    </row>
    <row r="1092" spans="2:6" x14ac:dyDescent="0.25">
      <c r="B1092" s="13" t="s">
        <v>1411</v>
      </c>
      <c r="C1092" s="31">
        <v>24986115000165</v>
      </c>
      <c r="D1092" s="13" t="s">
        <v>670</v>
      </c>
      <c r="E1092" s="13" t="s">
        <v>12</v>
      </c>
      <c r="F1092" s="22" t="str">
        <f>HYPERLINK("#Mult_cl3!A1","Multimercado Classe 3")</f>
        <v>Multimercado Classe 3</v>
      </c>
    </row>
    <row r="1093" spans="2:6" x14ac:dyDescent="0.25">
      <c r="B1093" s="13" t="s">
        <v>1411</v>
      </c>
      <c r="C1093" s="31">
        <v>25036507000126</v>
      </c>
      <c r="D1093" s="13" t="s">
        <v>243</v>
      </c>
      <c r="E1093" s="13" t="s">
        <v>2</v>
      </c>
      <c r="F1093" s="22" t="str">
        <f>HYPERLINK("#Mult_cl3!A1","Multimercado Classe 3")</f>
        <v>Multimercado Classe 3</v>
      </c>
    </row>
    <row r="1094" spans="2:6" x14ac:dyDescent="0.25">
      <c r="B1094" s="13" t="s">
        <v>1411</v>
      </c>
      <c r="C1094" s="31">
        <v>25036563000160</v>
      </c>
      <c r="D1094" s="13" t="s">
        <v>44</v>
      </c>
      <c r="E1094" s="13" t="s">
        <v>2</v>
      </c>
      <c r="F1094" s="22" t="str">
        <f>HYPERLINK("#Mult_cl3!A1","Multimercado Classe 3")</f>
        <v>Multimercado Classe 3</v>
      </c>
    </row>
    <row r="1095" spans="2:6" x14ac:dyDescent="0.25">
      <c r="B1095" s="13" t="s">
        <v>1407</v>
      </c>
      <c r="C1095" s="31">
        <v>25079965000142</v>
      </c>
      <c r="D1095" s="13" t="s">
        <v>1319</v>
      </c>
      <c r="E1095" s="13" t="s">
        <v>31</v>
      </c>
      <c r="F1095" s="22" t="str">
        <f>HYPERLINK("#RF_cl2!A1","Renda Fixa Classe 2")</f>
        <v>Renda Fixa Classe 2</v>
      </c>
    </row>
    <row r="1096" spans="2:6" x14ac:dyDescent="0.25">
      <c r="B1096" s="13" t="s">
        <v>1411</v>
      </c>
      <c r="C1096" s="31">
        <v>25097471000190</v>
      </c>
      <c r="D1096" s="13" t="s">
        <v>320</v>
      </c>
      <c r="E1096" s="13" t="s">
        <v>31</v>
      </c>
      <c r="F1096" s="22" t="str">
        <f>HYPERLINK("#Mult_cl3!A1","Multimercado Classe 3")</f>
        <v>Multimercado Classe 3</v>
      </c>
    </row>
    <row r="1097" spans="2:6" x14ac:dyDescent="0.25">
      <c r="B1097" s="13" t="s">
        <v>1407</v>
      </c>
      <c r="C1097" s="31">
        <v>25097614000164</v>
      </c>
      <c r="D1097" s="13" t="s">
        <v>1320</v>
      </c>
      <c r="E1097" s="13" t="s">
        <v>31</v>
      </c>
      <c r="F1097" s="22" t="str">
        <f>HYPERLINK("#RF_cl3!A1","Renda Fixa Classe 3")</f>
        <v>Renda Fixa Classe 3</v>
      </c>
    </row>
    <row r="1098" spans="2:6" x14ac:dyDescent="0.25">
      <c r="B1098" s="13" t="s">
        <v>1411</v>
      </c>
      <c r="C1098" s="31">
        <v>25097639000168</v>
      </c>
      <c r="D1098" s="13" t="s">
        <v>430</v>
      </c>
      <c r="E1098" s="13" t="s">
        <v>31</v>
      </c>
      <c r="F1098" s="22" t="str">
        <f>HYPERLINK("#Mult_cl4!A1","Multimercado Classe 4")</f>
        <v>Multimercado Classe 4</v>
      </c>
    </row>
    <row r="1099" spans="2:6" x14ac:dyDescent="0.25">
      <c r="B1099" s="13" t="s">
        <v>1411</v>
      </c>
      <c r="C1099" s="31">
        <v>25098148000131</v>
      </c>
      <c r="D1099" s="13" t="s">
        <v>77</v>
      </c>
      <c r="E1099" s="13" t="s">
        <v>2</v>
      </c>
      <c r="F1099" s="22" t="str">
        <f>HYPERLINK("#Mult_cl4!A1","Multimercado Classe 4")</f>
        <v>Multimercado Classe 4</v>
      </c>
    </row>
    <row r="1100" spans="2:6" x14ac:dyDescent="0.25">
      <c r="B1100" s="13" t="s">
        <v>1411</v>
      </c>
      <c r="C1100" s="31">
        <v>25244516000102</v>
      </c>
      <c r="D1100" s="13" t="s">
        <v>111</v>
      </c>
      <c r="E1100" s="13" t="s">
        <v>3</v>
      </c>
      <c r="F1100" s="22" t="str">
        <f>HYPERLINK("#Mult_cl3!A1","Multimercado Classe 3")</f>
        <v>Multimercado Classe 3</v>
      </c>
    </row>
    <row r="1101" spans="2:6" x14ac:dyDescent="0.25">
      <c r="B1101" s="13" t="s">
        <v>1407</v>
      </c>
      <c r="C1101" s="31">
        <v>25306624000162</v>
      </c>
      <c r="D1101" s="13" t="s">
        <v>1321</v>
      </c>
      <c r="E1101" s="13" t="s">
        <v>8</v>
      </c>
      <c r="F1101" s="22" t="str">
        <f>HYPERLINK("#RF_cl3!A1","Renda Fixa Classe 3")</f>
        <v>Renda Fixa Classe 3</v>
      </c>
    </row>
    <row r="1102" spans="2:6" x14ac:dyDescent="0.25">
      <c r="B1102" s="13" t="s">
        <v>1407</v>
      </c>
      <c r="C1102" s="31">
        <v>25340940000150</v>
      </c>
      <c r="D1102" s="13" t="s">
        <v>1322</v>
      </c>
      <c r="E1102" s="13" t="s">
        <v>8</v>
      </c>
      <c r="F1102" s="22" t="str">
        <f>HYPERLINK("#RF_cl1!A1","Renda Fixa Classe 1")</f>
        <v>Renda Fixa Classe 1</v>
      </c>
    </row>
    <row r="1103" spans="2:6" x14ac:dyDescent="0.25">
      <c r="B1103" s="13" t="s">
        <v>1407</v>
      </c>
      <c r="C1103" s="31">
        <v>25340953000120</v>
      </c>
      <c r="D1103" s="13" t="s">
        <v>1323</v>
      </c>
      <c r="E1103" s="13" t="s">
        <v>8</v>
      </c>
      <c r="F1103" s="22" t="str">
        <f>HYPERLINK("#RF_cl1!A1","Renda Fixa Classe 1")</f>
        <v>Renda Fixa Classe 1</v>
      </c>
    </row>
    <row r="1104" spans="2:6" x14ac:dyDescent="0.25">
      <c r="B1104" s="13" t="s">
        <v>1408</v>
      </c>
      <c r="C1104" s="31">
        <v>25341020000157</v>
      </c>
      <c r="D1104" s="13" t="s">
        <v>1324</v>
      </c>
      <c r="E1104" s="13" t="s">
        <v>8</v>
      </c>
      <c r="F1104" s="22" t="str">
        <f>HYPERLINK("#Balan30_cl1!A1","Balanceados &gt;30% Classe 1")</f>
        <v>Balanceados &gt;30% Classe 1</v>
      </c>
    </row>
    <row r="1105" spans="2:6" x14ac:dyDescent="0.25">
      <c r="B1105" s="13" t="s">
        <v>1411</v>
      </c>
      <c r="C1105" s="31">
        <v>25681955000182</v>
      </c>
      <c r="D1105" s="13" t="s">
        <v>53</v>
      </c>
      <c r="E1105" s="13" t="s">
        <v>2</v>
      </c>
      <c r="F1105" s="22" t="str">
        <f>HYPERLINK("#Mult_cl3!A1","Multimercado Classe 3")</f>
        <v>Multimercado Classe 3</v>
      </c>
    </row>
    <row r="1106" spans="2:6" x14ac:dyDescent="0.25">
      <c r="B1106" s="13" t="s">
        <v>1411</v>
      </c>
      <c r="C1106" s="31">
        <v>25987700000142</v>
      </c>
      <c r="D1106" s="13" t="s">
        <v>659</v>
      </c>
      <c r="E1106" s="13" t="s">
        <v>2</v>
      </c>
      <c r="F1106" s="22" t="str">
        <f>HYPERLINK("#Mult_cl2!A1","Multimercado Classe 2")</f>
        <v>Multimercado Classe 2</v>
      </c>
    </row>
    <row r="1107" spans="2:6" x14ac:dyDescent="0.25">
      <c r="B1107" s="13" t="s">
        <v>1411</v>
      </c>
      <c r="C1107" s="31">
        <v>25999993000188</v>
      </c>
      <c r="D1107" s="13" t="s">
        <v>106</v>
      </c>
      <c r="E1107" s="13" t="s">
        <v>2</v>
      </c>
      <c r="F1107" s="22" t="str">
        <f>HYPERLINK("#Mult_cl4!A1","Multimercado Classe 4")</f>
        <v>Multimercado Classe 4</v>
      </c>
    </row>
    <row r="1108" spans="2:6" x14ac:dyDescent="0.25">
      <c r="B1108" s="13" t="s">
        <v>1411</v>
      </c>
      <c r="C1108" s="31">
        <v>26143108000127</v>
      </c>
      <c r="D1108" s="13" t="s">
        <v>184</v>
      </c>
      <c r="E1108" s="13" t="s">
        <v>2</v>
      </c>
      <c r="F1108" s="22" t="str">
        <f>HYPERLINK("#Mult_cl3!A1","Multimercado Classe 3")</f>
        <v>Multimercado Classe 3</v>
      </c>
    </row>
    <row r="1109" spans="2:6" x14ac:dyDescent="0.25">
      <c r="B1109" s="13" t="s">
        <v>1411</v>
      </c>
      <c r="C1109" s="31">
        <v>26143135000108</v>
      </c>
      <c r="D1109" s="13" t="s">
        <v>648</v>
      </c>
      <c r="E1109" s="13" t="s">
        <v>2</v>
      </c>
      <c r="F1109" s="22" t="str">
        <f>HYPERLINK("#Mult_cl3!A1","Multimercado Classe 3")</f>
        <v>Multimercado Classe 3</v>
      </c>
    </row>
    <row r="1110" spans="2:6" x14ac:dyDescent="0.25">
      <c r="B1110" s="13" t="s">
        <v>1411</v>
      </c>
      <c r="C1110" s="31">
        <v>26143147000124</v>
      </c>
      <c r="D1110" s="13" t="s">
        <v>378</v>
      </c>
      <c r="E1110" s="13" t="s">
        <v>2</v>
      </c>
      <c r="F1110" s="22" t="str">
        <f>HYPERLINK("#Mult_cl3!A1","Multimercado Classe 3")</f>
        <v>Multimercado Classe 3</v>
      </c>
    </row>
    <row r="1111" spans="2:6" x14ac:dyDescent="0.25">
      <c r="B1111" s="13" t="s">
        <v>1411</v>
      </c>
      <c r="C1111" s="31">
        <v>26143171000163</v>
      </c>
      <c r="D1111" s="13" t="s">
        <v>347</v>
      </c>
      <c r="E1111" s="13" t="s">
        <v>2</v>
      </c>
      <c r="F1111" s="22" t="str">
        <f>HYPERLINK("#Mult_cl4!A1","Multimercado Classe 4")</f>
        <v>Multimercado Classe 4</v>
      </c>
    </row>
    <row r="1112" spans="2:6" x14ac:dyDescent="0.25">
      <c r="B1112" s="13" t="s">
        <v>1411</v>
      </c>
      <c r="C1112" s="31">
        <v>26143189000165</v>
      </c>
      <c r="D1112" s="13" t="s">
        <v>215</v>
      </c>
      <c r="E1112" s="13" t="s">
        <v>2</v>
      </c>
      <c r="F1112" s="22" t="str">
        <f>HYPERLINK("#Mult_cl3!A1","Multimercado Classe 3")</f>
        <v>Multimercado Classe 3</v>
      </c>
    </row>
    <row r="1113" spans="2:6" x14ac:dyDescent="0.25">
      <c r="B1113" s="13" t="s">
        <v>1411</v>
      </c>
      <c r="C1113" s="31">
        <v>26180316000104</v>
      </c>
      <c r="D1113" s="13" t="s">
        <v>461</v>
      </c>
      <c r="E1113" s="13" t="s">
        <v>2</v>
      </c>
      <c r="F1113" s="22" t="str">
        <f>HYPERLINK("#Mult_cl3!A1","Multimercado Classe 3")</f>
        <v>Multimercado Classe 3</v>
      </c>
    </row>
    <row r="1114" spans="2:6" x14ac:dyDescent="0.25">
      <c r="B1114" s="13" t="s">
        <v>1409</v>
      </c>
      <c r="C1114" s="31">
        <v>26199450000149</v>
      </c>
      <c r="D1114" s="13" t="s">
        <v>1325</v>
      </c>
      <c r="E1114" s="13" t="s">
        <v>8</v>
      </c>
      <c r="F1114" s="22" t="str">
        <f>HYPERLINK("#Balan1530_cl2!A1","Balanceados de 15% a 30% Classe 2")</f>
        <v>Balanceados de 15% a 30% Classe 2</v>
      </c>
    </row>
    <row r="1115" spans="2:6" x14ac:dyDescent="0.25">
      <c r="B1115" s="13" t="s">
        <v>1409</v>
      </c>
      <c r="C1115" s="31">
        <v>26199470000110</v>
      </c>
      <c r="D1115" s="13" t="s">
        <v>1326</v>
      </c>
      <c r="E1115" s="13" t="s">
        <v>8</v>
      </c>
      <c r="F1115" s="22" t="str">
        <f>HYPERLINK("#Balan1530_cl2!A1","Balanceados de 15% a 30% Classe 2")</f>
        <v>Balanceados de 15% a 30% Classe 2</v>
      </c>
    </row>
    <row r="1116" spans="2:6" x14ac:dyDescent="0.25">
      <c r="B1116" s="13" t="s">
        <v>1407</v>
      </c>
      <c r="C1116" s="31">
        <v>26199482000144</v>
      </c>
      <c r="D1116" s="13" t="s">
        <v>1327</v>
      </c>
      <c r="E1116" s="13" t="s">
        <v>8</v>
      </c>
      <c r="F1116" s="22" t="str">
        <f>HYPERLINK("#RF_cl2!A1","Renda Fixa Classe 2")</f>
        <v>Renda Fixa Classe 2</v>
      </c>
    </row>
    <row r="1117" spans="2:6" x14ac:dyDescent="0.25">
      <c r="B1117" s="13" t="s">
        <v>1411</v>
      </c>
      <c r="C1117" s="31">
        <v>26218435000109</v>
      </c>
      <c r="D1117" s="13" t="s">
        <v>382</v>
      </c>
      <c r="E1117" s="13" t="s">
        <v>8</v>
      </c>
      <c r="F1117" s="22" t="str">
        <f>HYPERLINK("#Mult_cl3!A1","Multimercado Classe 3")</f>
        <v>Multimercado Classe 3</v>
      </c>
    </row>
    <row r="1118" spans="2:6" x14ac:dyDescent="0.25">
      <c r="B1118" s="13" t="s">
        <v>1407</v>
      </c>
      <c r="C1118" s="31">
        <v>26218447000125</v>
      </c>
      <c r="D1118" s="13" t="s">
        <v>1328</v>
      </c>
      <c r="E1118" s="13" t="s">
        <v>8</v>
      </c>
      <c r="F1118" s="22" t="str">
        <f>HYPERLINK("#RF_cl2!A1","Renda Fixa Classe 2")</f>
        <v>Renda Fixa Classe 2</v>
      </c>
    </row>
    <row r="1119" spans="2:6" x14ac:dyDescent="0.25">
      <c r="B1119" s="13" t="s">
        <v>1411</v>
      </c>
      <c r="C1119" s="31">
        <v>26243403000155</v>
      </c>
      <c r="D1119" s="13" t="s">
        <v>89</v>
      </c>
      <c r="E1119" s="13" t="s">
        <v>10</v>
      </c>
      <c r="F1119" s="22" t="str">
        <f>HYPERLINK("#Mult_cl3!A1","Multimercado Classe 3")</f>
        <v>Multimercado Classe 3</v>
      </c>
    </row>
    <row r="1120" spans="2:6" x14ac:dyDescent="0.25">
      <c r="B1120" s="13" t="s">
        <v>1407</v>
      </c>
      <c r="C1120" s="31">
        <v>26243411000100</v>
      </c>
      <c r="D1120" s="13" t="s">
        <v>1430</v>
      </c>
      <c r="E1120" s="13" t="s">
        <v>10</v>
      </c>
      <c r="F1120" s="22" t="str">
        <f>HYPERLINK("#RF_cl2!A1","Renda Fixa Classe 2")</f>
        <v>Renda Fixa Classe 2</v>
      </c>
    </row>
    <row r="1121" spans="2:6" x14ac:dyDescent="0.25">
      <c r="B1121" s="13" t="s">
        <v>1411</v>
      </c>
      <c r="C1121" s="31">
        <v>26243418000113</v>
      </c>
      <c r="D1121" s="13" t="s">
        <v>441</v>
      </c>
      <c r="E1121" s="13" t="s">
        <v>10</v>
      </c>
      <c r="F1121" s="22" t="str">
        <f>HYPERLINK("#Mult_cl4!A1","Multimercado Classe 4")</f>
        <v>Multimercado Classe 4</v>
      </c>
    </row>
    <row r="1122" spans="2:6" x14ac:dyDescent="0.25">
      <c r="B1122" s="13" t="s">
        <v>1407</v>
      </c>
      <c r="C1122" s="31">
        <v>26277768000109</v>
      </c>
      <c r="D1122" s="13" t="s">
        <v>1330</v>
      </c>
      <c r="E1122" s="13" t="s">
        <v>8</v>
      </c>
      <c r="F1122" s="22" t="str">
        <f>HYPERLINK("#RF_cl2!A1","Renda Fixa Classe 2")</f>
        <v>Renda Fixa Classe 2</v>
      </c>
    </row>
    <row r="1123" spans="2:6" x14ac:dyDescent="0.25">
      <c r="B1123" s="13" t="s">
        <v>1411</v>
      </c>
      <c r="C1123" s="31">
        <v>26305910000176</v>
      </c>
      <c r="D1123" s="13" t="s">
        <v>611</v>
      </c>
      <c r="E1123" s="13" t="s">
        <v>31</v>
      </c>
      <c r="F1123" s="22" t="str">
        <f>HYPERLINK("#Mult_cl3!A1","Multimercado Classe 3")</f>
        <v>Multimercado Classe 3</v>
      </c>
    </row>
    <row r="1124" spans="2:6" x14ac:dyDescent="0.25">
      <c r="B1124" s="13" t="s">
        <v>1411</v>
      </c>
      <c r="C1124" s="31">
        <v>26305921000156</v>
      </c>
      <c r="D1124" s="13" t="s">
        <v>240</v>
      </c>
      <c r="E1124" s="13" t="s">
        <v>31</v>
      </c>
      <c r="F1124" s="22" t="str">
        <f>HYPERLINK("#Mult_cl4!A1","Multimercado Classe 4")</f>
        <v>Multimercado Classe 4</v>
      </c>
    </row>
    <row r="1125" spans="2:6" x14ac:dyDescent="0.25">
      <c r="B1125" s="13" t="s">
        <v>1411</v>
      </c>
      <c r="C1125" s="31">
        <v>26305927000123</v>
      </c>
      <c r="D1125" s="13" t="s">
        <v>213</v>
      </c>
      <c r="E1125" s="13" t="s">
        <v>31</v>
      </c>
      <c r="F1125" s="22" t="str">
        <f>HYPERLINK("#Mult_cl3!A1","Multimercado Classe 3")</f>
        <v>Multimercado Classe 3</v>
      </c>
    </row>
    <row r="1126" spans="2:6" x14ac:dyDescent="0.25">
      <c r="B1126" s="13" t="s">
        <v>1407</v>
      </c>
      <c r="C1126" s="31">
        <v>26315483000107</v>
      </c>
      <c r="D1126" s="13" t="s">
        <v>1331</v>
      </c>
      <c r="E1126" s="13" t="s">
        <v>10</v>
      </c>
      <c r="F1126" s="22" t="str">
        <f>HYPERLINK("#RF_cl2!A1","Renda Fixa Classe 2")</f>
        <v>Renda Fixa Classe 2</v>
      </c>
    </row>
    <row r="1127" spans="2:6" x14ac:dyDescent="0.25">
      <c r="B1127" s="13" t="s">
        <v>1411</v>
      </c>
      <c r="C1127" s="31">
        <v>26343736000156</v>
      </c>
      <c r="D1127" s="13" t="s">
        <v>613</v>
      </c>
      <c r="E1127" s="13" t="s">
        <v>2</v>
      </c>
      <c r="F1127" s="22" t="str">
        <f>HYPERLINK("#Mult_cl3!A1","Multimercado Classe 3")</f>
        <v>Multimercado Classe 3</v>
      </c>
    </row>
    <row r="1128" spans="2:6" x14ac:dyDescent="0.25">
      <c r="B1128" s="13" t="s">
        <v>1411</v>
      </c>
      <c r="C1128" s="31">
        <v>26343746000191</v>
      </c>
      <c r="D1128" s="13" t="s">
        <v>54</v>
      </c>
      <c r="E1128" s="13" t="s">
        <v>2</v>
      </c>
      <c r="F1128" s="22" t="str">
        <f>HYPERLINK("#Mult_cl3!A1","Multimercado Classe 3")</f>
        <v>Multimercado Classe 3</v>
      </c>
    </row>
    <row r="1129" spans="2:6" x14ac:dyDescent="0.25">
      <c r="B1129" s="13" t="s">
        <v>1411</v>
      </c>
      <c r="C1129" s="31">
        <v>26343755000182</v>
      </c>
      <c r="D1129" s="13" t="s">
        <v>597</v>
      </c>
      <c r="E1129" s="13" t="s">
        <v>2</v>
      </c>
      <c r="F1129" s="22" t="str">
        <f>HYPERLINK("#Mult_cl2!A1","Multimercado Classe 2")</f>
        <v>Multimercado Classe 2</v>
      </c>
    </row>
    <row r="1130" spans="2:6" x14ac:dyDescent="0.25">
      <c r="B1130" s="13" t="s">
        <v>1411</v>
      </c>
      <c r="C1130" s="31">
        <v>26343768000151</v>
      </c>
      <c r="D1130" s="13" t="s">
        <v>602</v>
      </c>
      <c r="E1130" s="13" t="s">
        <v>2</v>
      </c>
      <c r="F1130" s="22" t="str">
        <f>HYPERLINK("#Mult_cl2!A1","Multimercado Classe 2")</f>
        <v>Multimercado Classe 2</v>
      </c>
    </row>
    <row r="1131" spans="2:6" x14ac:dyDescent="0.25">
      <c r="B1131" s="13" t="s">
        <v>1411</v>
      </c>
      <c r="C1131" s="31">
        <v>26343778000197</v>
      </c>
      <c r="D1131" s="13" t="s">
        <v>276</v>
      </c>
      <c r="E1131" s="13" t="s">
        <v>2</v>
      </c>
      <c r="F1131" s="22" t="str">
        <f>HYPERLINK("#Mult_cl3!A1","Multimercado Classe 3")</f>
        <v>Multimercado Classe 3</v>
      </c>
    </row>
    <row r="1132" spans="2:6" x14ac:dyDescent="0.25">
      <c r="B1132" s="13" t="s">
        <v>1411</v>
      </c>
      <c r="C1132" s="31">
        <v>26343792000190</v>
      </c>
      <c r="D1132" s="13" t="s">
        <v>67</v>
      </c>
      <c r="E1132" s="13" t="s">
        <v>2</v>
      </c>
      <c r="F1132" s="22" t="str">
        <f>HYPERLINK("#Mult_cl4!A1","Multimercado Classe 4")</f>
        <v>Multimercado Classe 4</v>
      </c>
    </row>
    <row r="1133" spans="2:6" x14ac:dyDescent="0.25">
      <c r="B1133" s="13" t="s">
        <v>1411</v>
      </c>
      <c r="C1133" s="31">
        <v>26343799000102</v>
      </c>
      <c r="D1133" s="13" t="s">
        <v>219</v>
      </c>
      <c r="E1133" s="13" t="s">
        <v>2</v>
      </c>
      <c r="F1133" s="22" t="str">
        <f>HYPERLINK("#Mult_cl3!A1","Multimercado Classe 3")</f>
        <v>Multimercado Classe 3</v>
      </c>
    </row>
    <row r="1134" spans="2:6" x14ac:dyDescent="0.25">
      <c r="B1134" s="13" t="s">
        <v>1411</v>
      </c>
      <c r="C1134" s="31">
        <v>26343811000189</v>
      </c>
      <c r="D1134" s="13" t="s">
        <v>221</v>
      </c>
      <c r="E1134" s="13" t="s">
        <v>2</v>
      </c>
      <c r="F1134" s="22" t="str">
        <f>HYPERLINK("#Mult_cl3!A1","Multimercado Classe 3")</f>
        <v>Multimercado Classe 3</v>
      </c>
    </row>
    <row r="1135" spans="2:6" x14ac:dyDescent="0.25">
      <c r="B1135" s="13" t="s">
        <v>1411</v>
      </c>
      <c r="C1135" s="31">
        <v>26344037000120</v>
      </c>
      <c r="D1135" s="13" t="s">
        <v>545</v>
      </c>
      <c r="E1135" s="13" t="s">
        <v>8</v>
      </c>
      <c r="F1135" s="22" t="str">
        <f>HYPERLINK("#Mult_cl2!A1","Multimercado Classe 2")</f>
        <v>Multimercado Classe 2</v>
      </c>
    </row>
    <row r="1136" spans="2:6" x14ac:dyDescent="0.25">
      <c r="B1136" s="13" t="s">
        <v>1411</v>
      </c>
      <c r="C1136" s="31">
        <v>26344500000134</v>
      </c>
      <c r="D1136" s="13" t="s">
        <v>168</v>
      </c>
      <c r="E1136" s="13" t="s">
        <v>8</v>
      </c>
      <c r="F1136" s="22" t="str">
        <f>HYPERLINK("#Mult_cl4!A1","Multimercado Classe 4")</f>
        <v>Multimercado Classe 4</v>
      </c>
    </row>
    <row r="1137" spans="2:6" x14ac:dyDescent="0.25">
      <c r="B1137" s="13" t="s">
        <v>1411</v>
      </c>
      <c r="C1137" s="31">
        <v>26344503000178</v>
      </c>
      <c r="D1137" s="13" t="s">
        <v>127</v>
      </c>
      <c r="E1137" s="13" t="s">
        <v>8</v>
      </c>
      <c r="F1137" s="22" t="str">
        <f>HYPERLINK("#Mult_cl4!A1","Multimercado Classe 4")</f>
        <v>Multimercado Classe 4</v>
      </c>
    </row>
    <row r="1138" spans="2:6" x14ac:dyDescent="0.25">
      <c r="B1138" s="13" t="s">
        <v>1411</v>
      </c>
      <c r="C1138" s="31">
        <v>26344512000169</v>
      </c>
      <c r="D1138" s="13" t="s">
        <v>1431</v>
      </c>
      <c r="E1138" s="13" t="s">
        <v>8</v>
      </c>
      <c r="F1138" s="22" t="str">
        <f>HYPERLINK("#Mult_cl4!A1","Multimercado Classe 4")</f>
        <v>Multimercado Classe 4</v>
      </c>
    </row>
    <row r="1139" spans="2:6" x14ac:dyDescent="0.25">
      <c r="B1139" s="13" t="s">
        <v>1411</v>
      </c>
      <c r="C1139" s="31">
        <v>26344516000147</v>
      </c>
      <c r="D1139" s="13" t="s">
        <v>465</v>
      </c>
      <c r="E1139" s="13" t="s">
        <v>8</v>
      </c>
      <c r="F1139" s="22" t="str">
        <f>HYPERLINK("#Mult_cl4!A1","Multimercado Classe 4")</f>
        <v>Multimercado Classe 4</v>
      </c>
    </row>
    <row r="1140" spans="2:6" x14ac:dyDescent="0.25">
      <c r="B1140" s="13" t="s">
        <v>1411</v>
      </c>
      <c r="C1140" s="31">
        <v>26344581000172</v>
      </c>
      <c r="D1140" s="13" t="s">
        <v>562</v>
      </c>
      <c r="E1140" s="13" t="s">
        <v>8</v>
      </c>
      <c r="F1140" s="22" t="str">
        <f>HYPERLINK("#Mult_cl2!A1","Multimercado Classe 2")</f>
        <v>Multimercado Classe 2</v>
      </c>
    </row>
    <row r="1141" spans="2:6" x14ac:dyDescent="0.25">
      <c r="B1141" s="13" t="s">
        <v>1411</v>
      </c>
      <c r="C1141" s="31">
        <v>26344596000130</v>
      </c>
      <c r="D1141" s="13" t="s">
        <v>101</v>
      </c>
      <c r="E1141" s="13" t="s">
        <v>8</v>
      </c>
      <c r="F1141" s="22" t="str">
        <f>HYPERLINK("#Mult_cl4!A1","Multimercado Classe 4")</f>
        <v>Multimercado Classe 4</v>
      </c>
    </row>
    <row r="1142" spans="2:6" x14ac:dyDescent="0.25">
      <c r="B1142" s="13" t="s">
        <v>1411</v>
      </c>
      <c r="C1142" s="31">
        <v>26360048000102</v>
      </c>
      <c r="D1142" s="13" t="s">
        <v>474</v>
      </c>
      <c r="E1142" s="13" t="s">
        <v>10</v>
      </c>
      <c r="F1142" s="22" t="str">
        <f>HYPERLINK("#Mult_cl4!A1","Multimercado Classe 4")</f>
        <v>Multimercado Classe 4</v>
      </c>
    </row>
    <row r="1143" spans="2:6" x14ac:dyDescent="0.25">
      <c r="B1143" s="13" t="s">
        <v>1411</v>
      </c>
      <c r="C1143" s="31">
        <v>26360063000142</v>
      </c>
      <c r="D1143" s="13" t="s">
        <v>583</v>
      </c>
      <c r="E1143" s="13" t="s">
        <v>2</v>
      </c>
      <c r="F1143" s="22" t="str">
        <f>HYPERLINK("#Mult_cl2!A1","Multimercado Classe 2")</f>
        <v>Multimercado Classe 2</v>
      </c>
    </row>
    <row r="1144" spans="2:6" x14ac:dyDescent="0.25">
      <c r="B1144" s="13" t="s">
        <v>1411</v>
      </c>
      <c r="C1144" s="31">
        <v>26360066000186</v>
      </c>
      <c r="D1144" s="13" t="s">
        <v>393</v>
      </c>
      <c r="E1144" s="13" t="s">
        <v>2</v>
      </c>
      <c r="F1144" s="22" t="str">
        <f>HYPERLINK("#Mult_cl4!A1","Multimercado Classe 4")</f>
        <v>Multimercado Classe 4</v>
      </c>
    </row>
    <row r="1145" spans="2:6" x14ac:dyDescent="0.25">
      <c r="B1145" s="13" t="s">
        <v>1411</v>
      </c>
      <c r="C1145" s="31">
        <v>26407073000196</v>
      </c>
      <c r="D1145" s="13" t="s">
        <v>336</v>
      </c>
      <c r="E1145" s="13" t="s">
        <v>8</v>
      </c>
      <c r="F1145" s="22" t="str">
        <f>HYPERLINK("#Mult_cl3!A1","Multimercado Classe 3")</f>
        <v>Multimercado Classe 3</v>
      </c>
    </row>
    <row r="1146" spans="2:6" x14ac:dyDescent="0.25">
      <c r="B1146" s="13" t="s">
        <v>1411</v>
      </c>
      <c r="C1146" s="31">
        <v>26419924000110</v>
      </c>
      <c r="D1146" s="13" t="s">
        <v>303</v>
      </c>
      <c r="E1146" s="13" t="s">
        <v>12</v>
      </c>
      <c r="F1146" s="22" t="str">
        <f>HYPERLINK("#Mult_cl4!A1","Multimercado Classe 4")</f>
        <v>Multimercado Classe 4</v>
      </c>
    </row>
    <row r="1147" spans="2:6" x14ac:dyDescent="0.25">
      <c r="B1147" s="13" t="s">
        <v>1411</v>
      </c>
      <c r="C1147" s="31">
        <v>26419933000101</v>
      </c>
      <c r="D1147" s="13" t="s">
        <v>206</v>
      </c>
      <c r="E1147" s="13" t="s">
        <v>12</v>
      </c>
      <c r="F1147" s="22" t="str">
        <f>HYPERLINK("#Mult_cl4!A1","Multimercado Classe 4")</f>
        <v>Multimercado Classe 4</v>
      </c>
    </row>
    <row r="1148" spans="2:6" x14ac:dyDescent="0.25">
      <c r="B1148" s="13" t="s">
        <v>1411</v>
      </c>
      <c r="C1148" s="31">
        <v>26419944000191</v>
      </c>
      <c r="D1148" s="13" t="s">
        <v>1432</v>
      </c>
      <c r="E1148" s="13" t="s">
        <v>2</v>
      </c>
      <c r="F1148" s="22" t="str">
        <f>HYPERLINK("#Mult_cl4!A1","Multimercado Classe 4")</f>
        <v>Multimercado Classe 4</v>
      </c>
    </row>
    <row r="1149" spans="2:6" x14ac:dyDescent="0.25">
      <c r="B1149" s="13" t="s">
        <v>1407</v>
      </c>
      <c r="C1149" s="31">
        <v>26419950000149</v>
      </c>
      <c r="D1149" s="13" t="s">
        <v>1433</v>
      </c>
      <c r="E1149" s="13" t="s">
        <v>2</v>
      </c>
      <c r="F1149" s="22" t="str">
        <f>HYPERLINK("#RF_cl2!A1","Renda Fixa Classe 2")</f>
        <v>Renda Fixa Classe 2</v>
      </c>
    </row>
    <row r="1150" spans="2:6" x14ac:dyDescent="0.25">
      <c r="B1150" s="13" t="s">
        <v>1411</v>
      </c>
      <c r="C1150" s="31">
        <v>26420038000107</v>
      </c>
      <c r="D1150" s="13" t="s">
        <v>50</v>
      </c>
      <c r="E1150" s="13" t="s">
        <v>12</v>
      </c>
      <c r="F1150" s="22" t="str">
        <f>HYPERLINK("#Mult_cl4!A1","Multimercado Classe 4")</f>
        <v>Multimercado Classe 4</v>
      </c>
    </row>
    <row r="1151" spans="2:6" x14ac:dyDescent="0.25">
      <c r="B1151" s="13" t="s">
        <v>1411</v>
      </c>
      <c r="C1151" s="31">
        <v>26420052000100</v>
      </c>
      <c r="D1151" s="13" t="s">
        <v>1434</v>
      </c>
      <c r="E1151" s="13" t="s">
        <v>12</v>
      </c>
      <c r="F1151" s="22" t="str">
        <f>HYPERLINK("#Mult_cl4!A1","Multimercado Classe 4")</f>
        <v>Multimercado Classe 4</v>
      </c>
    </row>
    <row r="1152" spans="2:6" x14ac:dyDescent="0.25">
      <c r="B1152" s="13" t="s">
        <v>1411</v>
      </c>
      <c r="C1152" s="31">
        <v>26488748000179</v>
      </c>
      <c r="D1152" s="13" t="s">
        <v>254</v>
      </c>
      <c r="E1152" s="13" t="s">
        <v>3</v>
      </c>
      <c r="F1152" s="22" t="str">
        <f>HYPERLINK("#Mult_cl3!A1","Multimercado Classe 3")</f>
        <v>Multimercado Classe 3</v>
      </c>
    </row>
    <row r="1153" spans="2:6" x14ac:dyDescent="0.25">
      <c r="B1153" s="13" t="s">
        <v>1411</v>
      </c>
      <c r="C1153" s="31">
        <v>26491362000116</v>
      </c>
      <c r="D1153" s="13" t="s">
        <v>1435</v>
      </c>
      <c r="E1153" s="13" t="s">
        <v>8</v>
      </c>
      <c r="F1153" s="22" t="str">
        <f>HYPERLINK("#Mult_cl4!A1","Multimercado Classe 4")</f>
        <v>Multimercado Classe 4</v>
      </c>
    </row>
    <row r="1154" spans="2:6" x14ac:dyDescent="0.25">
      <c r="B1154" s="13" t="s">
        <v>1407</v>
      </c>
      <c r="C1154" s="31">
        <v>26491419000187</v>
      </c>
      <c r="D1154" s="13" t="s">
        <v>1333</v>
      </c>
      <c r="E1154" s="13" t="s">
        <v>8</v>
      </c>
      <c r="F1154" s="22" t="str">
        <f>HYPERLINK("#RF_cl2!A1","Renda Fixa Classe 2")</f>
        <v>Renda Fixa Classe 2</v>
      </c>
    </row>
    <row r="1155" spans="2:6" x14ac:dyDescent="0.25">
      <c r="B1155" s="13" t="s">
        <v>1407</v>
      </c>
      <c r="C1155" s="31">
        <v>26498249000162</v>
      </c>
      <c r="D1155" s="13" t="s">
        <v>1334</v>
      </c>
      <c r="E1155" s="13" t="s">
        <v>2</v>
      </c>
      <c r="F1155" s="22" t="str">
        <f>HYPERLINK("#RF_cl2!A1","Renda Fixa Classe 2")</f>
        <v>Renda Fixa Classe 2</v>
      </c>
    </row>
    <row r="1156" spans="2:6" x14ac:dyDescent="0.25">
      <c r="B1156" s="13" t="s">
        <v>1411</v>
      </c>
      <c r="C1156" s="31">
        <v>26498259000106</v>
      </c>
      <c r="D1156" s="13" t="s">
        <v>413</v>
      </c>
      <c r="E1156" s="13" t="s">
        <v>13</v>
      </c>
      <c r="F1156" s="22" t="str">
        <f>HYPERLINK("#Mult_cl4!A1","Multimercado Classe 4")</f>
        <v>Multimercado Classe 4</v>
      </c>
    </row>
    <row r="1157" spans="2:6" x14ac:dyDescent="0.25">
      <c r="B1157" s="13" t="s">
        <v>1411</v>
      </c>
      <c r="C1157" s="31">
        <v>26507142000133</v>
      </c>
      <c r="D1157" s="13" t="s">
        <v>1436</v>
      </c>
      <c r="E1157" s="13" t="s">
        <v>12</v>
      </c>
      <c r="F1157" s="22" t="str">
        <f>HYPERLINK("#Mult_cl4!A1","Multimercado Classe 4")</f>
        <v>Multimercado Classe 4</v>
      </c>
    </row>
    <row r="1158" spans="2:6" x14ac:dyDescent="0.25">
      <c r="B1158" s="13" t="s">
        <v>1411</v>
      </c>
      <c r="C1158" s="31">
        <v>26507144000122</v>
      </c>
      <c r="D1158" s="13" t="s">
        <v>224</v>
      </c>
      <c r="E1158" s="13" t="s">
        <v>12</v>
      </c>
      <c r="F1158" s="22" t="str">
        <f>HYPERLINK("#Mult_cl4!A1","Multimercado Classe 4")</f>
        <v>Multimercado Classe 4</v>
      </c>
    </row>
    <row r="1159" spans="2:6" x14ac:dyDescent="0.25">
      <c r="B1159" s="13" t="s">
        <v>1407</v>
      </c>
      <c r="C1159" s="31">
        <v>26560745000107</v>
      </c>
      <c r="D1159" s="13" t="s">
        <v>1437</v>
      </c>
      <c r="E1159" s="13" t="s">
        <v>10</v>
      </c>
      <c r="F1159" s="22" t="str">
        <f>HYPERLINK("#RF_cl1!A1","Renda Fixa Classe 1")</f>
        <v>Renda Fixa Classe 1</v>
      </c>
    </row>
    <row r="1160" spans="2:6" x14ac:dyDescent="0.25">
      <c r="B1160" s="13" t="s">
        <v>1411</v>
      </c>
      <c r="C1160" s="31">
        <v>26569320000150</v>
      </c>
      <c r="D1160" s="13" t="s">
        <v>49</v>
      </c>
      <c r="E1160" s="13" t="s">
        <v>5</v>
      </c>
      <c r="F1160" s="22" t="str">
        <f>HYPERLINK("#Mult_cl4!A1","Multimercado Classe 4")</f>
        <v>Multimercado Classe 4</v>
      </c>
    </row>
    <row r="1161" spans="2:6" x14ac:dyDescent="0.25">
      <c r="B1161" s="13" t="s">
        <v>1411</v>
      </c>
      <c r="C1161" s="31">
        <v>26622768000190</v>
      </c>
      <c r="D1161" s="13" t="s">
        <v>1438</v>
      </c>
      <c r="E1161" s="13" t="s">
        <v>12</v>
      </c>
      <c r="F1161" s="22" t="str">
        <f>HYPERLINK("#Mult_cl4!A1","Multimercado Classe 4")</f>
        <v>Multimercado Classe 4</v>
      </c>
    </row>
    <row r="1162" spans="2:6" x14ac:dyDescent="0.25">
      <c r="B1162" s="13" t="s">
        <v>1407</v>
      </c>
      <c r="C1162" s="31">
        <v>26622821000153</v>
      </c>
      <c r="D1162" s="13" t="s">
        <v>1336</v>
      </c>
      <c r="E1162" s="13" t="s">
        <v>12</v>
      </c>
      <c r="F1162" s="22" t="str">
        <f>HYPERLINK("#RF_cl4!A1","Renda Fixa Classe 4")</f>
        <v>Renda Fixa Classe 4</v>
      </c>
    </row>
    <row r="1163" spans="2:6" x14ac:dyDescent="0.25">
      <c r="B1163" s="13" t="s">
        <v>1411</v>
      </c>
      <c r="C1163" s="31">
        <v>26680218000128</v>
      </c>
      <c r="D1163" s="13" t="s">
        <v>283</v>
      </c>
      <c r="E1163" s="13" t="s">
        <v>2</v>
      </c>
      <c r="F1163" s="22" t="str">
        <f>HYPERLINK("#Mult_cl3!A1","Multimercado Classe 3")</f>
        <v>Multimercado Classe 3</v>
      </c>
    </row>
    <row r="1164" spans="2:6" x14ac:dyDescent="0.25">
      <c r="B1164" s="13" t="s">
        <v>1411</v>
      </c>
      <c r="C1164" s="31">
        <v>26680245000109</v>
      </c>
      <c r="D1164" s="13" t="s">
        <v>298</v>
      </c>
      <c r="E1164" s="13" t="s">
        <v>2</v>
      </c>
      <c r="F1164" s="22" t="str">
        <f>HYPERLINK("#Mult_cl3!A1","Multimercado Classe 3")</f>
        <v>Multimercado Classe 3</v>
      </c>
    </row>
    <row r="1165" spans="2:6" x14ac:dyDescent="0.25">
      <c r="B1165" s="13" t="s">
        <v>1407</v>
      </c>
      <c r="C1165" s="31">
        <v>26710546000120</v>
      </c>
      <c r="D1165" s="13" t="s">
        <v>1337</v>
      </c>
      <c r="E1165" s="13" t="s">
        <v>2</v>
      </c>
      <c r="F1165" s="22" t="str">
        <f>HYPERLINK("#RF_cl2!A1","Renda Fixa Classe 2")</f>
        <v>Renda Fixa Classe 2</v>
      </c>
    </row>
    <row r="1166" spans="2:6" x14ac:dyDescent="0.25">
      <c r="B1166" s="13" t="s">
        <v>1411</v>
      </c>
      <c r="C1166" s="31">
        <v>26756210000106</v>
      </c>
      <c r="D1166" s="13" t="s">
        <v>450</v>
      </c>
      <c r="E1166" s="13" t="s">
        <v>10</v>
      </c>
      <c r="F1166" s="22" t="str">
        <f t="shared" ref="F1166:F1171" si="7">HYPERLINK("#Mult_cl4!A1","Multimercado Classe 4")</f>
        <v>Multimercado Classe 4</v>
      </c>
    </row>
    <row r="1167" spans="2:6" x14ac:dyDescent="0.25">
      <c r="B1167" s="13" t="s">
        <v>1411</v>
      </c>
      <c r="C1167" s="31">
        <v>26756314000102</v>
      </c>
      <c r="D1167" s="13" t="s">
        <v>375</v>
      </c>
      <c r="E1167" s="13" t="s">
        <v>10</v>
      </c>
      <c r="F1167" s="22" t="str">
        <f t="shared" si="7"/>
        <v>Multimercado Classe 4</v>
      </c>
    </row>
    <row r="1168" spans="2:6" x14ac:dyDescent="0.25">
      <c r="B1168" s="13" t="s">
        <v>1411</v>
      </c>
      <c r="C1168" s="31">
        <v>26756317000146</v>
      </c>
      <c r="D1168" s="13" t="s">
        <v>428</v>
      </c>
      <c r="E1168" s="13" t="s">
        <v>10</v>
      </c>
      <c r="F1168" s="22" t="str">
        <f t="shared" si="7"/>
        <v>Multimercado Classe 4</v>
      </c>
    </row>
    <row r="1169" spans="2:6" x14ac:dyDescent="0.25">
      <c r="B1169" s="13" t="s">
        <v>1411</v>
      </c>
      <c r="C1169" s="31">
        <v>26756322000159</v>
      </c>
      <c r="D1169" s="13" t="s">
        <v>412</v>
      </c>
      <c r="E1169" s="13" t="s">
        <v>10</v>
      </c>
      <c r="F1169" s="22" t="str">
        <f t="shared" si="7"/>
        <v>Multimercado Classe 4</v>
      </c>
    </row>
    <row r="1170" spans="2:6" x14ac:dyDescent="0.25">
      <c r="B1170" s="13" t="s">
        <v>1411</v>
      </c>
      <c r="C1170" s="31">
        <v>26756324000148</v>
      </c>
      <c r="D1170" s="13" t="s">
        <v>414</v>
      </c>
      <c r="E1170" s="13" t="s">
        <v>10</v>
      </c>
      <c r="F1170" s="22" t="str">
        <f t="shared" si="7"/>
        <v>Multimercado Classe 4</v>
      </c>
    </row>
    <row r="1171" spans="2:6" x14ac:dyDescent="0.25">
      <c r="B1171" s="13" t="s">
        <v>1411</v>
      </c>
      <c r="C1171" s="31">
        <v>26756330000103</v>
      </c>
      <c r="D1171" s="13" t="s">
        <v>410</v>
      </c>
      <c r="E1171" s="13" t="s">
        <v>10</v>
      </c>
      <c r="F1171" s="22" t="str">
        <f t="shared" si="7"/>
        <v>Multimercado Classe 4</v>
      </c>
    </row>
    <row r="1172" spans="2:6" x14ac:dyDescent="0.25">
      <c r="B1172" s="13" t="s">
        <v>1411</v>
      </c>
      <c r="C1172" s="31">
        <v>26756334000183</v>
      </c>
      <c r="D1172" s="13" t="s">
        <v>1439</v>
      </c>
      <c r="E1172" s="13" t="s">
        <v>10</v>
      </c>
      <c r="F1172" s="22" t="str">
        <f>HYPERLINK("#Mult_cl3!A1","Multimercado Classe 3")</f>
        <v>Multimercado Classe 3</v>
      </c>
    </row>
    <row r="1173" spans="2:6" x14ac:dyDescent="0.25">
      <c r="B1173" s="13" t="s">
        <v>1411</v>
      </c>
      <c r="C1173" s="31">
        <v>26756339000106</v>
      </c>
      <c r="D1173" s="13" t="s">
        <v>1440</v>
      </c>
      <c r="E1173" s="13" t="s">
        <v>10</v>
      </c>
      <c r="F1173" s="22" t="str">
        <f>HYPERLINK("#Mult_cl4!A1","Multimercado Classe 4")</f>
        <v>Multimercado Classe 4</v>
      </c>
    </row>
    <row r="1174" spans="2:6" x14ac:dyDescent="0.25">
      <c r="B1174" s="13" t="s">
        <v>1411</v>
      </c>
      <c r="C1174" s="31">
        <v>26756341000185</v>
      </c>
      <c r="D1174" s="13" t="s">
        <v>1441</v>
      </c>
      <c r="E1174" s="13" t="s">
        <v>10</v>
      </c>
      <c r="F1174" s="22" t="str">
        <f>HYPERLINK("#Mult_cl4!A1","Multimercado Classe 4")</f>
        <v>Multimercado Classe 4</v>
      </c>
    </row>
    <row r="1175" spans="2:6" x14ac:dyDescent="0.25">
      <c r="B1175" s="13" t="s">
        <v>1411</v>
      </c>
      <c r="C1175" s="31">
        <v>26756390000118</v>
      </c>
      <c r="D1175" s="13" t="s">
        <v>1442</v>
      </c>
      <c r="E1175" s="13" t="s">
        <v>10</v>
      </c>
      <c r="F1175" s="22" t="str">
        <f>HYPERLINK("#Mult_cl4!A1","Multimercado Classe 4")</f>
        <v>Multimercado Classe 4</v>
      </c>
    </row>
    <row r="1176" spans="2:6" x14ac:dyDescent="0.25">
      <c r="B1176" s="13" t="s">
        <v>1411</v>
      </c>
      <c r="C1176" s="31">
        <v>26756398000184</v>
      </c>
      <c r="D1176" s="13" t="s">
        <v>432</v>
      </c>
      <c r="E1176" s="13" t="s">
        <v>10</v>
      </c>
      <c r="F1176" s="22" t="str">
        <f>HYPERLINK("#Mult_cl4!A1","Multimercado Classe 4")</f>
        <v>Multimercado Classe 4</v>
      </c>
    </row>
    <row r="1177" spans="2:6" x14ac:dyDescent="0.25">
      <c r="B1177" s="13" t="s">
        <v>1411</v>
      </c>
      <c r="C1177" s="31">
        <v>27036278000175</v>
      </c>
      <c r="D1177" s="13" t="s">
        <v>177</v>
      </c>
      <c r="E1177" s="13" t="s">
        <v>2</v>
      </c>
      <c r="F1177" s="22" t="str">
        <f>HYPERLINK("#Mult_cl4!A1","Multimercado Classe 4")</f>
        <v>Multimercado Classe 4</v>
      </c>
    </row>
    <row r="1178" spans="2:6" x14ac:dyDescent="0.25">
      <c r="B1178" s="13" t="s">
        <v>1411</v>
      </c>
      <c r="C1178" s="31">
        <v>27036442000144</v>
      </c>
      <c r="D1178" s="13" t="s">
        <v>365</v>
      </c>
      <c r="E1178" s="13" t="s">
        <v>2</v>
      </c>
      <c r="F1178" s="22" t="str">
        <f>HYPERLINK("#Mult_cl3!A1","Multimercado Classe 3")</f>
        <v>Multimercado Classe 3</v>
      </c>
    </row>
    <row r="1179" spans="2:6" x14ac:dyDescent="0.25">
      <c r="B1179" s="13" t="s">
        <v>1411</v>
      </c>
      <c r="C1179" s="31">
        <v>27188001000168</v>
      </c>
      <c r="D1179" s="13" t="s">
        <v>175</v>
      </c>
      <c r="E1179" s="13" t="s">
        <v>3</v>
      </c>
      <c r="F1179" s="22" t="str">
        <f>HYPERLINK("#Mult_cl3!A1","Multimercado Classe 3")</f>
        <v>Multimercado Classe 3</v>
      </c>
    </row>
    <row r="1180" spans="2:6" x14ac:dyDescent="0.25">
      <c r="B1180" s="13" t="s">
        <v>1411</v>
      </c>
      <c r="C1180" s="31">
        <v>27188021000139</v>
      </c>
      <c r="D1180" s="13" t="s">
        <v>258</v>
      </c>
      <c r="E1180" s="13" t="s">
        <v>3</v>
      </c>
      <c r="F1180" s="22" t="str">
        <f>HYPERLINK("#Mult_cl4!A1","Multimercado Classe 4")</f>
        <v>Multimercado Classe 4</v>
      </c>
    </row>
    <row r="1181" spans="2:6" x14ac:dyDescent="0.25">
      <c r="B1181" s="13" t="s">
        <v>1411</v>
      </c>
      <c r="C1181" s="31">
        <v>27216287000148</v>
      </c>
      <c r="D1181" s="13" t="s">
        <v>202</v>
      </c>
      <c r="E1181" s="13" t="s">
        <v>3</v>
      </c>
      <c r="F1181" s="22" t="str">
        <f>HYPERLINK("#Mult_cl3!A1","Multimercado Classe 3")</f>
        <v>Multimercado Classe 3</v>
      </c>
    </row>
    <row r="1182" spans="2:6" x14ac:dyDescent="0.25">
      <c r="B1182" s="13" t="s">
        <v>1411</v>
      </c>
      <c r="C1182" s="31">
        <v>27227418000192</v>
      </c>
      <c r="D1182" s="13" t="s">
        <v>1443</v>
      </c>
      <c r="E1182" s="13" t="s">
        <v>3</v>
      </c>
      <c r="F1182" s="22" t="str">
        <f>HYPERLINK("#Mult_cl2!A1","Multimercado Classe 2")</f>
        <v>Multimercado Classe 2</v>
      </c>
    </row>
    <row r="1183" spans="2:6" x14ac:dyDescent="0.25">
      <c r="B1183" s="13" t="s">
        <v>1411</v>
      </c>
      <c r="C1183" s="31">
        <v>27227428000128</v>
      </c>
      <c r="D1183" s="13" t="s">
        <v>136</v>
      </c>
      <c r="E1183" s="13" t="s">
        <v>3</v>
      </c>
      <c r="F1183" s="22" t="str">
        <f>HYPERLINK("#Mult_cl3!A1","Multimercado Classe 3")</f>
        <v>Multimercado Classe 3</v>
      </c>
    </row>
    <row r="1184" spans="2:6" x14ac:dyDescent="0.25">
      <c r="B1184" s="13" t="s">
        <v>1411</v>
      </c>
      <c r="C1184" s="31">
        <v>27238590000141</v>
      </c>
      <c r="D1184" s="13" t="s">
        <v>165</v>
      </c>
      <c r="E1184" s="13" t="s">
        <v>3</v>
      </c>
      <c r="F1184" s="22" t="str">
        <f>HYPERLINK("#Mult_cl4!A1","Multimercado Classe 4")</f>
        <v>Multimercado Classe 4</v>
      </c>
    </row>
    <row r="1185" spans="2:6" x14ac:dyDescent="0.25">
      <c r="B1185" s="13" t="s">
        <v>1411</v>
      </c>
      <c r="C1185" s="31">
        <v>27238601000193</v>
      </c>
      <c r="D1185" s="13" t="s">
        <v>284</v>
      </c>
      <c r="E1185" s="13" t="s">
        <v>3</v>
      </c>
      <c r="F1185" s="22" t="str">
        <f>HYPERLINK("#Mult_cl3!A1","Multimercado Classe 3")</f>
        <v>Multimercado Classe 3</v>
      </c>
    </row>
    <row r="1186" spans="2:6" x14ac:dyDescent="0.25">
      <c r="B1186" s="13" t="s">
        <v>1412</v>
      </c>
      <c r="C1186" s="31">
        <v>27238607000160</v>
      </c>
      <c r="D1186" s="13" t="s">
        <v>1338</v>
      </c>
      <c r="E1186" s="13" t="s">
        <v>3</v>
      </c>
      <c r="F1186" s="22" t="str">
        <f>HYPERLINK("#Data_cl1!A1","Data Alvo Classe 1")</f>
        <v>Data Alvo Classe 1</v>
      </c>
    </row>
    <row r="1187" spans="2:6" x14ac:dyDescent="0.25">
      <c r="B1187" s="13" t="s">
        <v>1411</v>
      </c>
      <c r="C1187" s="31">
        <v>27238623000153</v>
      </c>
      <c r="D1187" s="13" t="s">
        <v>93</v>
      </c>
      <c r="E1187" s="13" t="s">
        <v>3</v>
      </c>
      <c r="F1187" s="22" t="str">
        <f>HYPERLINK("#Mult_cl3!A1","Multimercado Classe 3")</f>
        <v>Multimercado Classe 3</v>
      </c>
    </row>
    <row r="1188" spans="2:6" x14ac:dyDescent="0.25">
      <c r="B1188" s="13" t="s">
        <v>1407</v>
      </c>
      <c r="C1188" s="31">
        <v>27239065000140</v>
      </c>
      <c r="D1188" s="13" t="s">
        <v>1339</v>
      </c>
      <c r="E1188" s="13" t="s">
        <v>2</v>
      </c>
      <c r="F1188" s="22" t="str">
        <f>HYPERLINK("#RF_cl2!A1","Renda Fixa Classe 2")</f>
        <v>Renda Fixa Classe 2</v>
      </c>
    </row>
    <row r="1189" spans="2:6" x14ac:dyDescent="0.25">
      <c r="B1189" s="13" t="s">
        <v>1407</v>
      </c>
      <c r="C1189" s="31">
        <v>27249339000182</v>
      </c>
      <c r="D1189" s="13" t="s">
        <v>1340</v>
      </c>
      <c r="E1189" s="13" t="s">
        <v>3</v>
      </c>
      <c r="F1189" s="22" t="str">
        <f t="shared" ref="F1189:F1194" si="8">HYPERLINK("#RF_cl1!A1","Renda Fixa Classe 1")</f>
        <v>Renda Fixa Classe 1</v>
      </c>
    </row>
    <row r="1190" spans="2:6" x14ac:dyDescent="0.25">
      <c r="B1190" s="13" t="s">
        <v>1407</v>
      </c>
      <c r="C1190" s="31">
        <v>27249350000142</v>
      </c>
      <c r="D1190" s="13" t="s">
        <v>1341</v>
      </c>
      <c r="E1190" s="13" t="s">
        <v>3</v>
      </c>
      <c r="F1190" s="22" t="str">
        <f t="shared" si="8"/>
        <v>Renda Fixa Classe 1</v>
      </c>
    </row>
    <row r="1191" spans="2:6" x14ac:dyDescent="0.25">
      <c r="B1191" s="13" t="s">
        <v>1407</v>
      </c>
      <c r="C1191" s="31">
        <v>27249359000153</v>
      </c>
      <c r="D1191" s="13" t="s">
        <v>1342</v>
      </c>
      <c r="E1191" s="13" t="s">
        <v>3</v>
      </c>
      <c r="F1191" s="22" t="str">
        <f t="shared" si="8"/>
        <v>Renda Fixa Classe 1</v>
      </c>
    </row>
    <row r="1192" spans="2:6" x14ac:dyDescent="0.25">
      <c r="B1192" s="13" t="s">
        <v>1407</v>
      </c>
      <c r="C1192" s="31">
        <v>27249368000144</v>
      </c>
      <c r="D1192" s="13" t="s">
        <v>1343</v>
      </c>
      <c r="E1192" s="13" t="s">
        <v>3</v>
      </c>
      <c r="F1192" s="22" t="str">
        <f t="shared" si="8"/>
        <v>Renda Fixa Classe 1</v>
      </c>
    </row>
    <row r="1193" spans="2:6" x14ac:dyDescent="0.25">
      <c r="B1193" s="13" t="s">
        <v>1407</v>
      </c>
      <c r="C1193" s="31">
        <v>27281594000102</v>
      </c>
      <c r="D1193" s="13" t="s">
        <v>1344</v>
      </c>
      <c r="E1193" s="13" t="s">
        <v>3</v>
      </c>
      <c r="F1193" s="22" t="str">
        <f t="shared" si="8"/>
        <v>Renda Fixa Classe 1</v>
      </c>
    </row>
    <row r="1194" spans="2:6" x14ac:dyDescent="0.25">
      <c r="B1194" s="13" t="s">
        <v>1407</v>
      </c>
      <c r="C1194" s="31">
        <v>27303336000180</v>
      </c>
      <c r="D1194" s="13" t="s">
        <v>1345</v>
      </c>
      <c r="E1194" s="13" t="s">
        <v>3</v>
      </c>
      <c r="F1194" s="22" t="str">
        <f t="shared" si="8"/>
        <v>Renda Fixa Classe 1</v>
      </c>
    </row>
    <row r="1195" spans="2:6" x14ac:dyDescent="0.25">
      <c r="B1195" s="13" t="s">
        <v>1411</v>
      </c>
      <c r="C1195" s="31">
        <v>27328750000143</v>
      </c>
      <c r="D1195" s="13" t="s">
        <v>609</v>
      </c>
      <c r="E1195" s="13" t="s">
        <v>2</v>
      </c>
      <c r="F1195" s="22" t="str">
        <f>HYPERLINK("#Mult_cl2!A1","Multimercado Classe 2")</f>
        <v>Multimercado Classe 2</v>
      </c>
    </row>
    <row r="1196" spans="2:6" x14ac:dyDescent="0.25">
      <c r="B1196" s="13" t="s">
        <v>1411</v>
      </c>
      <c r="C1196" s="31">
        <v>27389572000160</v>
      </c>
      <c r="D1196" s="13" t="s">
        <v>1444</v>
      </c>
      <c r="E1196" s="13" t="s">
        <v>12</v>
      </c>
      <c r="F1196" s="22" t="str">
        <f>HYPERLINK("#Mult_cl3!A1","Multimercado Classe 3")</f>
        <v>Multimercado Classe 3</v>
      </c>
    </row>
    <row r="1197" spans="2:6" x14ac:dyDescent="0.25">
      <c r="B1197" s="13" t="s">
        <v>1407</v>
      </c>
      <c r="C1197" s="31">
        <v>27467928000137</v>
      </c>
      <c r="D1197" s="13" t="s">
        <v>1346</v>
      </c>
      <c r="E1197" s="13" t="s">
        <v>8</v>
      </c>
      <c r="F1197" s="22" t="str">
        <f>HYPERLINK("#RF_cl2!A1","Renda Fixa Classe 2")</f>
        <v>Renda Fixa Classe 2</v>
      </c>
    </row>
    <row r="1198" spans="2:6" x14ac:dyDescent="0.25">
      <c r="B1198" s="13" t="s">
        <v>1411</v>
      </c>
      <c r="C1198" s="31">
        <v>27477008000108</v>
      </c>
      <c r="D1198" s="13" t="s">
        <v>368</v>
      </c>
      <c r="E1198" s="13" t="s">
        <v>2</v>
      </c>
      <c r="F1198" s="22" t="str">
        <f>HYPERLINK("#Mult_cl4!A1","Multimercado Classe 4")</f>
        <v>Multimercado Classe 4</v>
      </c>
    </row>
    <row r="1199" spans="2:6" x14ac:dyDescent="0.25">
      <c r="B1199" s="13" t="s">
        <v>1411</v>
      </c>
      <c r="C1199" s="31">
        <v>27565889000100</v>
      </c>
      <c r="D1199" s="13" t="s">
        <v>314</v>
      </c>
      <c r="E1199" s="13" t="s">
        <v>32</v>
      </c>
      <c r="F1199" s="22" t="str">
        <f>HYPERLINK("#Mult_cl4!A1","Multimercado Classe 4")</f>
        <v>Multimercado Classe 4</v>
      </c>
    </row>
    <row r="1200" spans="2:6" x14ac:dyDescent="0.25">
      <c r="B1200" s="13" t="s">
        <v>1407</v>
      </c>
      <c r="C1200" s="31">
        <v>27565968000111</v>
      </c>
      <c r="D1200" s="13" t="s">
        <v>1347</v>
      </c>
      <c r="E1200" s="13" t="s">
        <v>32</v>
      </c>
      <c r="F1200" s="22" t="str">
        <f>HYPERLINK("#RF_cl2!A1","Renda Fixa Classe 2")</f>
        <v>Renda Fixa Classe 2</v>
      </c>
    </row>
    <row r="1201" spans="2:6" x14ac:dyDescent="0.25">
      <c r="B1201" s="13" t="s">
        <v>1407</v>
      </c>
      <c r="C1201" s="31">
        <v>27580540000148</v>
      </c>
      <c r="D1201" s="13" t="s">
        <v>1348</v>
      </c>
      <c r="E1201" s="13" t="s">
        <v>8</v>
      </c>
      <c r="F1201" s="22" t="str">
        <f>HYPERLINK("#RF_cl3!A1","Renda Fixa Classe 3")</f>
        <v>Renda Fixa Classe 3</v>
      </c>
    </row>
    <row r="1202" spans="2:6" x14ac:dyDescent="0.25">
      <c r="B1202" s="13" t="s">
        <v>1407</v>
      </c>
      <c r="C1202" s="31">
        <v>27580551000128</v>
      </c>
      <c r="D1202" s="13" t="s">
        <v>1349</v>
      </c>
      <c r="E1202" s="13" t="s">
        <v>8</v>
      </c>
      <c r="F1202" s="22" t="str">
        <f>HYPERLINK("#RF_cl3!A1","Renda Fixa Classe 3")</f>
        <v>Renda Fixa Classe 3</v>
      </c>
    </row>
    <row r="1203" spans="2:6" x14ac:dyDescent="0.25">
      <c r="B1203" s="13" t="s">
        <v>1407</v>
      </c>
      <c r="C1203" s="31">
        <v>27619173000149</v>
      </c>
      <c r="D1203" s="13" t="s">
        <v>1350</v>
      </c>
      <c r="E1203" s="13" t="s">
        <v>3</v>
      </c>
      <c r="F1203" s="22" t="str">
        <f>HYPERLINK("#RF_cl4!A1","Renda Fixa Classe 4")</f>
        <v>Renda Fixa Classe 4</v>
      </c>
    </row>
    <row r="1204" spans="2:6" x14ac:dyDescent="0.25">
      <c r="B1204" s="13" t="s">
        <v>1407</v>
      </c>
      <c r="C1204" s="31">
        <v>27630188000108</v>
      </c>
      <c r="D1204" s="13" t="s">
        <v>1351</v>
      </c>
      <c r="E1204" s="13" t="s">
        <v>3</v>
      </c>
      <c r="F1204" s="22" t="str">
        <f>HYPERLINK("#RF_cl4!A1","Renda Fixa Classe 4")</f>
        <v>Renda Fixa Classe 4</v>
      </c>
    </row>
    <row r="1205" spans="2:6" x14ac:dyDescent="0.25">
      <c r="B1205" s="13" t="s">
        <v>1407</v>
      </c>
      <c r="C1205" s="31">
        <v>27630205000107</v>
      </c>
      <c r="D1205" s="13" t="s">
        <v>1352</v>
      </c>
      <c r="E1205" s="13" t="s">
        <v>3</v>
      </c>
      <c r="F1205" s="22" t="str">
        <f>HYPERLINK("#RF_cl4!A1","Renda Fixa Classe 4")</f>
        <v>Renda Fixa Classe 4</v>
      </c>
    </row>
    <row r="1206" spans="2:6" x14ac:dyDescent="0.25">
      <c r="B1206" s="13" t="s">
        <v>1407</v>
      </c>
      <c r="C1206" s="31">
        <v>27630216000197</v>
      </c>
      <c r="D1206" s="13" t="s">
        <v>1353</v>
      </c>
      <c r="E1206" s="13" t="s">
        <v>3</v>
      </c>
      <c r="F1206" s="22" t="str">
        <f>HYPERLINK("#RF_cl4!A1","Renda Fixa Classe 4")</f>
        <v>Renda Fixa Classe 4</v>
      </c>
    </row>
    <row r="1207" spans="2:6" x14ac:dyDescent="0.25">
      <c r="B1207" s="13" t="s">
        <v>1407</v>
      </c>
      <c r="C1207" s="31">
        <v>27641344000136</v>
      </c>
      <c r="D1207" s="13" t="s">
        <v>1354</v>
      </c>
      <c r="E1207" s="13" t="s">
        <v>3</v>
      </c>
      <c r="F1207" s="22" t="str">
        <f>HYPERLINK("#RF_cl3!A1","Renda Fixa Classe 3")</f>
        <v>Renda Fixa Classe 3</v>
      </c>
    </row>
    <row r="1208" spans="2:6" x14ac:dyDescent="0.25">
      <c r="B1208" s="13" t="s">
        <v>1407</v>
      </c>
      <c r="C1208" s="31">
        <v>27641357000105</v>
      </c>
      <c r="D1208" s="13" t="s">
        <v>1355</v>
      </c>
      <c r="E1208" s="13" t="s">
        <v>3</v>
      </c>
      <c r="F1208" s="22" t="str">
        <f>HYPERLINK("#RF_cl3!A1","Renda Fixa Classe 3")</f>
        <v>Renda Fixa Classe 3</v>
      </c>
    </row>
    <row r="1209" spans="2:6" x14ac:dyDescent="0.25">
      <c r="B1209" s="13" t="s">
        <v>1407</v>
      </c>
      <c r="C1209" s="31">
        <v>27641371000109</v>
      </c>
      <c r="D1209" s="13" t="s">
        <v>1356</v>
      </c>
      <c r="E1209" s="13" t="s">
        <v>3</v>
      </c>
      <c r="F1209" s="22" t="str">
        <f>HYPERLINK("#RF_cl3!A1","Renda Fixa Classe 3")</f>
        <v>Renda Fixa Classe 3</v>
      </c>
    </row>
    <row r="1210" spans="2:6" x14ac:dyDescent="0.25">
      <c r="B1210" s="13" t="s">
        <v>1407</v>
      </c>
      <c r="C1210" s="31">
        <v>27641382000199</v>
      </c>
      <c r="D1210" s="13" t="s">
        <v>1357</v>
      </c>
      <c r="E1210" s="13" t="s">
        <v>3</v>
      </c>
      <c r="F1210" s="22" t="str">
        <f>HYPERLINK("#RF_cl3!A1","Renda Fixa Classe 3")</f>
        <v>Renda Fixa Classe 3</v>
      </c>
    </row>
    <row r="1211" spans="2:6" x14ac:dyDescent="0.25">
      <c r="B1211" s="13" t="s">
        <v>1407</v>
      </c>
      <c r="C1211" s="31">
        <v>27651164000135</v>
      </c>
      <c r="D1211" s="13" t="s">
        <v>1358</v>
      </c>
      <c r="E1211" s="13" t="s">
        <v>3</v>
      </c>
      <c r="F1211" s="22" t="str">
        <f>HYPERLINK("#RF_cl3!A1","Renda Fixa Classe 3")</f>
        <v>Renda Fixa Classe 3</v>
      </c>
    </row>
    <row r="1212" spans="2:6" x14ac:dyDescent="0.25">
      <c r="B1212" s="13" t="s">
        <v>1407</v>
      </c>
      <c r="C1212" s="31">
        <v>27651174000170</v>
      </c>
      <c r="D1212" s="13" t="s">
        <v>1359</v>
      </c>
      <c r="E1212" s="13" t="s">
        <v>3</v>
      </c>
      <c r="F1212" s="22" t="str">
        <f>HYPERLINK("#RF_cl4!A1","Renda Fixa Classe 4")</f>
        <v>Renda Fixa Classe 4</v>
      </c>
    </row>
    <row r="1213" spans="2:6" x14ac:dyDescent="0.25">
      <c r="B1213" s="13" t="s">
        <v>1407</v>
      </c>
      <c r="C1213" s="31">
        <v>27651185000150</v>
      </c>
      <c r="D1213" s="13" t="s">
        <v>1360</v>
      </c>
      <c r="E1213" s="13" t="s">
        <v>3</v>
      </c>
      <c r="F1213" s="22" t="str">
        <f>HYPERLINK("#RF_cl4!A1","Renda Fixa Classe 4")</f>
        <v>Renda Fixa Classe 4</v>
      </c>
    </row>
    <row r="1214" spans="2:6" x14ac:dyDescent="0.25">
      <c r="B1214" s="13" t="s">
        <v>1411</v>
      </c>
      <c r="C1214" s="31">
        <v>27684070000162</v>
      </c>
      <c r="D1214" s="13" t="s">
        <v>333</v>
      </c>
      <c r="E1214" s="13" t="s">
        <v>3</v>
      </c>
      <c r="F1214" s="22" t="str">
        <f>HYPERLINK("#Mult_cl3!A1","Multimercado Classe 3")</f>
        <v>Multimercado Classe 3</v>
      </c>
    </row>
    <row r="1215" spans="2:6" x14ac:dyDescent="0.25">
      <c r="B1215" s="13" t="s">
        <v>1411</v>
      </c>
      <c r="C1215" s="31">
        <v>27684077000184</v>
      </c>
      <c r="D1215" s="13" t="s">
        <v>190</v>
      </c>
      <c r="E1215" s="13" t="s">
        <v>3</v>
      </c>
      <c r="F1215" s="22" t="str">
        <f>HYPERLINK("#Mult_cl3!A1","Multimercado Classe 3")</f>
        <v>Multimercado Classe 3</v>
      </c>
    </row>
    <row r="1216" spans="2:6" x14ac:dyDescent="0.25">
      <c r="B1216" s="13" t="s">
        <v>1407</v>
      </c>
      <c r="C1216" s="31">
        <v>27706494000180</v>
      </c>
      <c r="D1216" s="13" t="s">
        <v>1361</v>
      </c>
      <c r="E1216" s="13" t="s">
        <v>3</v>
      </c>
      <c r="F1216" s="22" t="str">
        <f>HYPERLINK("#RF_cl3!A1","Renda Fixa Classe 3")</f>
        <v>Renda Fixa Classe 3</v>
      </c>
    </row>
    <row r="1217" spans="2:6" x14ac:dyDescent="0.25">
      <c r="B1217" s="13" t="s">
        <v>1407</v>
      </c>
      <c r="C1217" s="31">
        <v>27706505000122</v>
      </c>
      <c r="D1217" s="13" t="s">
        <v>1362</v>
      </c>
      <c r="E1217" s="13" t="s">
        <v>3</v>
      </c>
      <c r="F1217" s="22" t="str">
        <f>HYPERLINK("#RF_cl3!A1","Renda Fixa Classe 3")</f>
        <v>Renda Fixa Classe 3</v>
      </c>
    </row>
    <row r="1218" spans="2:6" x14ac:dyDescent="0.25">
      <c r="B1218" s="13" t="s">
        <v>1407</v>
      </c>
      <c r="C1218" s="31">
        <v>27706511000180</v>
      </c>
      <c r="D1218" s="13" t="s">
        <v>1363</v>
      </c>
      <c r="E1218" s="13" t="s">
        <v>3</v>
      </c>
      <c r="F1218" s="22" t="str">
        <f>HYPERLINK("#RF_cl4!A1","Renda Fixa Classe 4")</f>
        <v>Renda Fixa Classe 4</v>
      </c>
    </row>
    <row r="1219" spans="2:6" x14ac:dyDescent="0.25">
      <c r="B1219" s="13" t="s">
        <v>1407</v>
      </c>
      <c r="C1219" s="31">
        <v>27728892000106</v>
      </c>
      <c r="D1219" s="13" t="s">
        <v>1364</v>
      </c>
      <c r="E1219" s="13" t="s">
        <v>3</v>
      </c>
      <c r="F1219" s="22" t="str">
        <f>HYPERLINK("#RF_cl2!A1","Renda Fixa Classe 2")</f>
        <v>Renda Fixa Classe 2</v>
      </c>
    </row>
    <row r="1220" spans="2:6" x14ac:dyDescent="0.25">
      <c r="B1220" s="13" t="s">
        <v>1411</v>
      </c>
      <c r="C1220" s="31">
        <v>27728900000106</v>
      </c>
      <c r="D1220" s="13" t="s">
        <v>160</v>
      </c>
      <c r="E1220" s="13" t="s">
        <v>3</v>
      </c>
      <c r="F1220" s="22" t="str">
        <f>HYPERLINK("#Mult_cl3!A1","Multimercado Classe 3")</f>
        <v>Multimercado Classe 3</v>
      </c>
    </row>
    <row r="1221" spans="2:6" x14ac:dyDescent="0.25">
      <c r="B1221" s="13" t="s">
        <v>1407</v>
      </c>
      <c r="C1221" s="31">
        <v>27762397000105</v>
      </c>
      <c r="D1221" s="13" t="s">
        <v>1445</v>
      </c>
      <c r="E1221" s="13" t="s">
        <v>6</v>
      </c>
      <c r="F1221" s="22" t="str">
        <f>HYPERLINK("#RF_cl3!A1","Renda Fixa Classe 3")</f>
        <v>Renda Fixa Classe 3</v>
      </c>
    </row>
    <row r="1222" spans="2:6" x14ac:dyDescent="0.25">
      <c r="B1222" s="13" t="s">
        <v>1411</v>
      </c>
      <c r="C1222" s="31">
        <v>27783053000182</v>
      </c>
      <c r="D1222" s="13" t="s">
        <v>335</v>
      </c>
      <c r="E1222" s="13" t="s">
        <v>31</v>
      </c>
      <c r="F1222" s="22" t="str">
        <f>HYPERLINK("#Mult_cl4!A1","Multimercado Classe 4")</f>
        <v>Multimercado Classe 4</v>
      </c>
    </row>
    <row r="1223" spans="2:6" x14ac:dyDescent="0.25">
      <c r="B1223" s="13" t="s">
        <v>1407</v>
      </c>
      <c r="C1223" s="31">
        <v>27825176000139</v>
      </c>
      <c r="D1223" s="13" t="s">
        <v>1366</v>
      </c>
      <c r="E1223" s="13" t="s">
        <v>2</v>
      </c>
      <c r="F1223" s="22" t="str">
        <f>HYPERLINK("#RF_cl2!A1","Renda Fixa Classe 2")</f>
        <v>Renda Fixa Classe 2</v>
      </c>
    </row>
    <row r="1224" spans="2:6" x14ac:dyDescent="0.25">
      <c r="B1224" s="13" t="s">
        <v>1407</v>
      </c>
      <c r="C1224" s="31">
        <v>27879970000165</v>
      </c>
      <c r="D1224" s="13" t="s">
        <v>1367</v>
      </c>
      <c r="E1224" s="13" t="s">
        <v>2</v>
      </c>
      <c r="F1224" s="22" t="str">
        <f>HYPERLINK("#RF_cl4!A1","Renda Fixa Classe 4")</f>
        <v>Renda Fixa Classe 4</v>
      </c>
    </row>
    <row r="1225" spans="2:6" x14ac:dyDescent="0.25">
      <c r="B1225" s="13" t="s">
        <v>1411</v>
      </c>
      <c r="C1225" s="31">
        <v>27923169000170</v>
      </c>
      <c r="D1225" s="13" t="s">
        <v>279</v>
      </c>
      <c r="E1225" s="13" t="s">
        <v>3</v>
      </c>
      <c r="F1225" s="22" t="str">
        <f>HYPERLINK("#Mult_cl3!A1","Multimercado Classe 3")</f>
        <v>Multimercado Classe 3</v>
      </c>
    </row>
    <row r="1226" spans="2:6" x14ac:dyDescent="0.25">
      <c r="B1226" s="13" t="s">
        <v>1407</v>
      </c>
      <c r="C1226" s="31">
        <v>27945480000110</v>
      </c>
      <c r="D1226" s="13" t="s">
        <v>1368</v>
      </c>
      <c r="E1226" s="13" t="s">
        <v>8</v>
      </c>
      <c r="F1226" s="22" t="str">
        <f>HYPERLINK("#RF_cl4!A1","Renda Fixa Classe 4")</f>
        <v>Renda Fixa Classe 4</v>
      </c>
    </row>
    <row r="1227" spans="2:6" x14ac:dyDescent="0.25">
      <c r="B1227" s="13" t="s">
        <v>1407</v>
      </c>
      <c r="C1227" s="31">
        <v>27945502000141</v>
      </c>
      <c r="D1227" s="13" t="s">
        <v>1369</v>
      </c>
      <c r="E1227" s="13" t="s">
        <v>8</v>
      </c>
      <c r="F1227" s="22" t="str">
        <f>HYPERLINK("#RF_cl4!A1","Renda Fixa Classe 4")</f>
        <v>Renda Fixa Classe 4</v>
      </c>
    </row>
    <row r="1228" spans="2:6" x14ac:dyDescent="0.25">
      <c r="B1228" s="13" t="s">
        <v>1407</v>
      </c>
      <c r="C1228" s="31">
        <v>27945545000127</v>
      </c>
      <c r="D1228" s="13" t="s">
        <v>1370</v>
      </c>
      <c r="E1228" s="13" t="s">
        <v>8</v>
      </c>
      <c r="F1228" s="22" t="str">
        <f>HYPERLINK("#RF_cl4!A1","Renda Fixa Classe 4")</f>
        <v>Renda Fixa Classe 4</v>
      </c>
    </row>
    <row r="1229" spans="2:6" x14ac:dyDescent="0.25">
      <c r="B1229" s="13" t="s">
        <v>1407</v>
      </c>
      <c r="C1229" s="31">
        <v>27945844000161</v>
      </c>
      <c r="D1229" s="13" t="s">
        <v>1446</v>
      </c>
      <c r="E1229" s="13" t="s">
        <v>8</v>
      </c>
      <c r="F1229" s="22" t="str">
        <f>HYPERLINK("#RF_cl3!A1","Renda Fixa Classe 3")</f>
        <v>Renda Fixa Classe 3</v>
      </c>
    </row>
    <row r="1230" spans="2:6" x14ac:dyDescent="0.25">
      <c r="B1230" s="13" t="s">
        <v>1411</v>
      </c>
      <c r="C1230" s="31">
        <v>27969152000153</v>
      </c>
      <c r="D1230" s="13" t="s">
        <v>380</v>
      </c>
      <c r="E1230" s="13" t="s">
        <v>10</v>
      </c>
      <c r="F1230" s="22" t="str">
        <f t="shared" ref="F1230:F1237" si="9">HYPERLINK("#Mult_cl4!A1","Multimercado Classe 4")</f>
        <v>Multimercado Classe 4</v>
      </c>
    </row>
    <row r="1231" spans="2:6" x14ac:dyDescent="0.25">
      <c r="B1231" s="13" t="s">
        <v>1411</v>
      </c>
      <c r="C1231" s="31">
        <v>27969165000122</v>
      </c>
      <c r="D1231" s="13" t="s">
        <v>373</v>
      </c>
      <c r="E1231" s="13" t="s">
        <v>10</v>
      </c>
      <c r="F1231" s="22" t="str">
        <f t="shared" si="9"/>
        <v>Multimercado Classe 4</v>
      </c>
    </row>
    <row r="1232" spans="2:6" x14ac:dyDescent="0.25">
      <c r="B1232" s="13" t="s">
        <v>1411</v>
      </c>
      <c r="C1232" s="31">
        <v>27969176000102</v>
      </c>
      <c r="D1232" s="13" t="s">
        <v>350</v>
      </c>
      <c r="E1232" s="13" t="s">
        <v>10</v>
      </c>
      <c r="F1232" s="22" t="str">
        <f t="shared" si="9"/>
        <v>Multimercado Classe 4</v>
      </c>
    </row>
    <row r="1233" spans="2:6" x14ac:dyDescent="0.25">
      <c r="B1233" s="13" t="s">
        <v>1411</v>
      </c>
      <c r="C1233" s="31">
        <v>27969186000148</v>
      </c>
      <c r="D1233" s="13" t="s">
        <v>1447</v>
      </c>
      <c r="E1233" s="13" t="s">
        <v>10</v>
      </c>
      <c r="F1233" s="22" t="str">
        <f t="shared" si="9"/>
        <v>Multimercado Classe 4</v>
      </c>
    </row>
    <row r="1234" spans="2:6" x14ac:dyDescent="0.25">
      <c r="B1234" s="13" t="s">
        <v>1411</v>
      </c>
      <c r="C1234" s="31">
        <v>27969196000183</v>
      </c>
      <c r="D1234" s="13" t="s">
        <v>369</v>
      </c>
      <c r="E1234" s="13" t="s">
        <v>10</v>
      </c>
      <c r="F1234" s="22" t="str">
        <f t="shared" si="9"/>
        <v>Multimercado Classe 4</v>
      </c>
    </row>
    <row r="1235" spans="2:6" x14ac:dyDescent="0.25">
      <c r="B1235" s="13" t="s">
        <v>1411</v>
      </c>
      <c r="C1235" s="31">
        <v>27969210000149</v>
      </c>
      <c r="D1235" s="13" t="s">
        <v>467</v>
      </c>
      <c r="E1235" s="13" t="s">
        <v>10</v>
      </c>
      <c r="F1235" s="22" t="str">
        <f t="shared" si="9"/>
        <v>Multimercado Classe 4</v>
      </c>
    </row>
    <row r="1236" spans="2:6" x14ac:dyDescent="0.25">
      <c r="B1236" s="13" t="s">
        <v>1411</v>
      </c>
      <c r="C1236" s="31">
        <v>27969221000129</v>
      </c>
      <c r="D1236" s="13" t="s">
        <v>1448</v>
      </c>
      <c r="E1236" s="13" t="s">
        <v>10</v>
      </c>
      <c r="F1236" s="22" t="str">
        <f t="shared" si="9"/>
        <v>Multimercado Classe 4</v>
      </c>
    </row>
    <row r="1237" spans="2:6" x14ac:dyDescent="0.25">
      <c r="B1237" s="13" t="s">
        <v>1411</v>
      </c>
      <c r="C1237" s="31">
        <v>27969227000104</v>
      </c>
      <c r="D1237" s="13" t="s">
        <v>1449</v>
      </c>
      <c r="E1237" s="13" t="s">
        <v>10</v>
      </c>
      <c r="F1237" s="22" t="str">
        <f t="shared" si="9"/>
        <v>Multimercado Classe 4</v>
      </c>
    </row>
    <row r="1238" spans="2:6" x14ac:dyDescent="0.25">
      <c r="B1238" s="13" t="s">
        <v>1411</v>
      </c>
      <c r="C1238" s="31">
        <v>27974819000106</v>
      </c>
      <c r="D1238" s="13" t="s">
        <v>1450</v>
      </c>
      <c r="E1238" s="13" t="s">
        <v>2</v>
      </c>
      <c r="F1238" s="22" t="str">
        <f>HYPERLINK("#Mult_cl2!A1","Multimercado Classe 2")</f>
        <v>Multimercado Classe 2</v>
      </c>
    </row>
    <row r="1239" spans="2:6" x14ac:dyDescent="0.25">
      <c r="B1239" s="13" t="s">
        <v>1411</v>
      </c>
      <c r="C1239" s="31">
        <v>27974837000198</v>
      </c>
      <c r="D1239" s="13" t="s">
        <v>234</v>
      </c>
      <c r="E1239" s="13" t="s">
        <v>2</v>
      </c>
      <c r="F1239" s="22" t="str">
        <f>HYPERLINK("#Mult_cl3!A1","Multimercado Classe 3")</f>
        <v>Multimercado Classe 3</v>
      </c>
    </row>
    <row r="1240" spans="2:6" x14ac:dyDescent="0.25">
      <c r="B1240" s="13" t="s">
        <v>1411</v>
      </c>
      <c r="C1240" s="31">
        <v>27974844000190</v>
      </c>
      <c r="D1240" s="13" t="s">
        <v>261</v>
      </c>
      <c r="E1240" s="13" t="s">
        <v>2</v>
      </c>
      <c r="F1240" s="22" t="str">
        <f>HYPERLINK("#Mult_cl3!A1","Multimercado Classe 3")</f>
        <v>Multimercado Classe 3</v>
      </c>
    </row>
    <row r="1241" spans="2:6" x14ac:dyDescent="0.25">
      <c r="B1241" s="13" t="s">
        <v>1411</v>
      </c>
      <c r="C1241" s="31">
        <v>27974848000178</v>
      </c>
      <c r="D1241" s="13" t="s">
        <v>523</v>
      </c>
      <c r="E1241" s="13" t="s">
        <v>2</v>
      </c>
      <c r="F1241" s="22" t="str">
        <f>HYPERLINK("#Mult_cl3!A1","Multimercado Classe 3")</f>
        <v>Multimercado Classe 3</v>
      </c>
    </row>
    <row r="1242" spans="2:6" x14ac:dyDescent="0.25">
      <c r="B1242" s="13" t="s">
        <v>1411</v>
      </c>
      <c r="C1242" s="31">
        <v>27974854000125</v>
      </c>
      <c r="D1242" s="13" t="s">
        <v>573</v>
      </c>
      <c r="E1242" s="13" t="s">
        <v>2</v>
      </c>
      <c r="F1242" s="22" t="str">
        <f>HYPERLINK("#Mult_cl3!A1","Multimercado Classe 3")</f>
        <v>Multimercado Classe 3</v>
      </c>
    </row>
    <row r="1243" spans="2:6" x14ac:dyDescent="0.25">
      <c r="B1243" s="13" t="s">
        <v>1411</v>
      </c>
      <c r="C1243" s="31">
        <v>27974858000103</v>
      </c>
      <c r="D1243" s="13" t="s">
        <v>1451</v>
      </c>
      <c r="E1243" s="13" t="s">
        <v>2</v>
      </c>
      <c r="F1243" s="22" t="str">
        <f>HYPERLINK("#Mult_cl3!A1","Multimercado Classe 3")</f>
        <v>Multimercado Classe 3</v>
      </c>
    </row>
    <row r="1244" spans="2:6" x14ac:dyDescent="0.25">
      <c r="B1244" s="13" t="s">
        <v>1411</v>
      </c>
      <c r="C1244" s="31">
        <v>27974862000171</v>
      </c>
      <c r="D1244" s="13" t="s">
        <v>216</v>
      </c>
      <c r="E1244" s="13" t="s">
        <v>2</v>
      </c>
      <c r="F1244" s="22" t="str">
        <f>HYPERLINK("#Mult_cl4!A1","Multimercado Classe 4")</f>
        <v>Multimercado Classe 4</v>
      </c>
    </row>
    <row r="1245" spans="2:6" x14ac:dyDescent="0.25">
      <c r="B1245" s="13" t="s">
        <v>1411</v>
      </c>
      <c r="C1245" s="31">
        <v>27974870000118</v>
      </c>
      <c r="D1245" s="13" t="s">
        <v>1452</v>
      </c>
      <c r="E1245" s="13" t="s">
        <v>2</v>
      </c>
      <c r="F1245" s="22" t="str">
        <f>HYPERLINK("#Mult_cl4!A1","Multimercado Classe 4")</f>
        <v>Multimercado Classe 4</v>
      </c>
    </row>
    <row r="1246" spans="2:6" x14ac:dyDescent="0.25">
      <c r="B1246" s="13" t="s">
        <v>1411</v>
      </c>
      <c r="C1246" s="31">
        <v>27974873000151</v>
      </c>
      <c r="D1246" s="13" t="s">
        <v>527</v>
      </c>
      <c r="E1246" s="13" t="s">
        <v>2</v>
      </c>
      <c r="F1246" s="22" t="str">
        <f>HYPERLINK("#Mult_cl3!A1","Multimercado Classe 3")</f>
        <v>Multimercado Classe 3</v>
      </c>
    </row>
    <row r="1247" spans="2:6" x14ac:dyDescent="0.25">
      <c r="B1247" s="13" t="s">
        <v>1411</v>
      </c>
      <c r="C1247" s="31">
        <v>27974877000130</v>
      </c>
      <c r="D1247" s="13" t="s">
        <v>649</v>
      </c>
      <c r="E1247" s="13" t="s">
        <v>2</v>
      </c>
      <c r="F1247" s="22" t="str">
        <f>HYPERLINK("#Mult_cl1!A1","Multimercado Classe 1")</f>
        <v>Multimercado Classe 1</v>
      </c>
    </row>
    <row r="1248" spans="2:6" x14ac:dyDescent="0.25">
      <c r="B1248" s="13" t="s">
        <v>1411</v>
      </c>
      <c r="C1248" s="31">
        <v>27974883000197</v>
      </c>
      <c r="D1248" s="13" t="s">
        <v>100</v>
      </c>
      <c r="E1248" s="13" t="s">
        <v>2</v>
      </c>
      <c r="F1248" s="22" t="str">
        <f>HYPERLINK("#Mult_cl3!A1","Multimercado Classe 3")</f>
        <v>Multimercado Classe 3</v>
      </c>
    </row>
    <row r="1249" spans="2:6" x14ac:dyDescent="0.25">
      <c r="B1249" s="13" t="s">
        <v>1411</v>
      </c>
      <c r="C1249" s="31">
        <v>27974889000164</v>
      </c>
      <c r="D1249" s="13" t="s">
        <v>654</v>
      </c>
      <c r="E1249" s="13" t="s">
        <v>2</v>
      </c>
      <c r="F1249" s="22" t="str">
        <f>HYPERLINK("#Mult_cl2!A1","Multimercado Classe 2")</f>
        <v>Multimercado Classe 2</v>
      </c>
    </row>
    <row r="1250" spans="2:6" x14ac:dyDescent="0.25">
      <c r="B1250" s="13" t="s">
        <v>1411</v>
      </c>
      <c r="C1250" s="31">
        <v>27974894000177</v>
      </c>
      <c r="D1250" s="13" t="s">
        <v>119</v>
      </c>
      <c r="E1250" s="13" t="s">
        <v>2</v>
      </c>
      <c r="F1250" s="22" t="str">
        <f>HYPERLINK("#Mult_cl4!A1","Multimercado Classe 4")</f>
        <v>Multimercado Classe 4</v>
      </c>
    </row>
    <row r="1251" spans="2:6" x14ac:dyDescent="0.25">
      <c r="B1251" s="13" t="s">
        <v>1411</v>
      </c>
      <c r="C1251" s="31">
        <v>27974899000108</v>
      </c>
      <c r="D1251" s="13" t="s">
        <v>384</v>
      </c>
      <c r="E1251" s="13" t="s">
        <v>2</v>
      </c>
      <c r="F1251" s="22" t="str">
        <f>HYPERLINK("#Mult_cl4!A1","Multimercado Classe 4")</f>
        <v>Multimercado Classe 4</v>
      </c>
    </row>
    <row r="1252" spans="2:6" x14ac:dyDescent="0.25">
      <c r="B1252" s="13" t="s">
        <v>1411</v>
      </c>
      <c r="C1252" s="31">
        <v>27974904000174</v>
      </c>
      <c r="D1252" s="13" t="s">
        <v>359</v>
      </c>
      <c r="E1252" s="13" t="s">
        <v>2</v>
      </c>
      <c r="F1252" s="22" t="str">
        <f>HYPERLINK("#Mult_cl4!A1","Multimercado Classe 4")</f>
        <v>Multimercado Classe 4</v>
      </c>
    </row>
    <row r="1253" spans="2:6" x14ac:dyDescent="0.25">
      <c r="B1253" s="13" t="s">
        <v>1411</v>
      </c>
      <c r="C1253" s="31">
        <v>27974911000176</v>
      </c>
      <c r="D1253" s="13" t="s">
        <v>525</v>
      </c>
      <c r="E1253" s="13" t="s">
        <v>2</v>
      </c>
      <c r="F1253" s="22" t="str">
        <f>HYPERLINK("#Mult_cl3!A1","Multimercado Classe 3")</f>
        <v>Multimercado Classe 3</v>
      </c>
    </row>
    <row r="1254" spans="2:6" x14ac:dyDescent="0.25">
      <c r="B1254" s="13" t="s">
        <v>1411</v>
      </c>
      <c r="C1254" s="31">
        <v>28021439000110</v>
      </c>
      <c r="D1254" s="13" t="s">
        <v>1453</v>
      </c>
      <c r="E1254" s="13" t="s">
        <v>31</v>
      </c>
      <c r="F1254" s="22" t="str">
        <f>HYPERLINK("#Mult_cl3!A1","Multimercado Classe 3")</f>
        <v>Multimercado Classe 3</v>
      </c>
    </row>
    <row r="1255" spans="2:6" x14ac:dyDescent="0.25">
      <c r="B1255" s="13" t="s">
        <v>1411</v>
      </c>
      <c r="C1255" s="31">
        <v>28038025000101</v>
      </c>
      <c r="D1255" s="13" t="s">
        <v>1454</v>
      </c>
      <c r="E1255" s="13" t="s">
        <v>10</v>
      </c>
      <c r="F1255" s="22" t="str">
        <f>HYPERLINK("#Mult_cl4!A1","Multimercado Classe 4")</f>
        <v>Multimercado Classe 4</v>
      </c>
    </row>
    <row r="1256" spans="2:6" x14ac:dyDescent="0.25">
      <c r="B1256" s="13" t="s">
        <v>1407</v>
      </c>
      <c r="C1256" s="31">
        <v>28046819000109</v>
      </c>
      <c r="D1256" s="13" t="s">
        <v>1455</v>
      </c>
      <c r="E1256" s="13" t="s">
        <v>8</v>
      </c>
      <c r="F1256" s="22" t="str">
        <f>HYPERLINK("#RF_cl3!A1","Renda Fixa Classe 3")</f>
        <v>Renda Fixa Classe 3</v>
      </c>
    </row>
    <row r="1257" spans="2:6" x14ac:dyDescent="0.25">
      <c r="B1257" s="13" t="s">
        <v>1407</v>
      </c>
      <c r="C1257" s="31">
        <v>28046895000114</v>
      </c>
      <c r="D1257" s="13" t="s">
        <v>1373</v>
      </c>
      <c r="E1257" s="13" t="s">
        <v>8</v>
      </c>
      <c r="F1257" s="22" t="str">
        <f>HYPERLINK("#RF_cl3!A1","Renda Fixa Classe 3")</f>
        <v>Renda Fixa Classe 3</v>
      </c>
    </row>
    <row r="1258" spans="2:6" x14ac:dyDescent="0.25">
      <c r="B1258" s="13" t="s">
        <v>1411</v>
      </c>
      <c r="C1258" s="31">
        <v>28046930000103</v>
      </c>
      <c r="D1258" s="13" t="s">
        <v>144</v>
      </c>
      <c r="E1258" s="13" t="s">
        <v>8</v>
      </c>
      <c r="F1258" s="22" t="str">
        <f>HYPERLINK("#Mult_cl4!A1","Multimercado Classe 4")</f>
        <v>Multimercado Classe 4</v>
      </c>
    </row>
    <row r="1259" spans="2:6" x14ac:dyDescent="0.25">
      <c r="B1259" s="13" t="s">
        <v>1411</v>
      </c>
      <c r="C1259" s="31">
        <v>28047011000146</v>
      </c>
      <c r="D1259" s="13" t="s">
        <v>1456</v>
      </c>
      <c r="E1259" s="13" t="s">
        <v>8</v>
      </c>
      <c r="F1259" s="22" t="str">
        <f>HYPERLINK("#Mult_cl2!A1","Multimercado Classe 2")</f>
        <v>Multimercado Classe 2</v>
      </c>
    </row>
    <row r="1260" spans="2:6" x14ac:dyDescent="0.25">
      <c r="B1260" s="13" t="s">
        <v>1411</v>
      </c>
      <c r="C1260" s="31">
        <v>28047210000154</v>
      </c>
      <c r="D1260" s="13" t="s">
        <v>80</v>
      </c>
      <c r="E1260" s="13" t="s">
        <v>8</v>
      </c>
      <c r="F1260" s="22" t="str">
        <f>HYPERLINK("#Mult_cl4!A1","Multimercado Classe 4")</f>
        <v>Multimercado Classe 4</v>
      </c>
    </row>
    <row r="1261" spans="2:6" x14ac:dyDescent="0.25">
      <c r="B1261" s="13" t="s">
        <v>1411</v>
      </c>
      <c r="C1261" s="31">
        <v>28075068000159</v>
      </c>
      <c r="D1261" s="13" t="s">
        <v>1457</v>
      </c>
      <c r="E1261" s="13" t="s">
        <v>8</v>
      </c>
      <c r="F1261" s="22" t="str">
        <f>HYPERLINK("#Mult_cl4!A1","Multimercado Classe 4")</f>
        <v>Multimercado Classe 4</v>
      </c>
    </row>
    <row r="1262" spans="2:6" x14ac:dyDescent="0.25">
      <c r="B1262" s="13" t="s">
        <v>1411</v>
      </c>
      <c r="C1262" s="31">
        <v>28075123000100</v>
      </c>
      <c r="D1262" s="13" t="s">
        <v>1458</v>
      </c>
      <c r="E1262" s="13" t="s">
        <v>8</v>
      </c>
      <c r="F1262" s="22" t="str">
        <f>HYPERLINK("#Mult_cl3!A1","Multimercado Classe 3")</f>
        <v>Multimercado Classe 3</v>
      </c>
    </row>
    <row r="1263" spans="2:6" x14ac:dyDescent="0.25">
      <c r="B1263" s="13" t="s">
        <v>1411</v>
      </c>
      <c r="C1263" s="31">
        <v>28075132000100</v>
      </c>
      <c r="D1263" s="13" t="s">
        <v>415</v>
      </c>
      <c r="E1263" s="13" t="s">
        <v>8</v>
      </c>
      <c r="F1263" s="22" t="str">
        <f>HYPERLINK("#Mult_cl4!A1","Multimercado Classe 4")</f>
        <v>Multimercado Classe 4</v>
      </c>
    </row>
    <row r="1264" spans="2:6" x14ac:dyDescent="0.25">
      <c r="B1264" s="13" t="s">
        <v>1411</v>
      </c>
      <c r="C1264" s="31">
        <v>28075138000179</v>
      </c>
      <c r="D1264" s="13" t="s">
        <v>1459</v>
      </c>
      <c r="E1264" s="13" t="s">
        <v>8</v>
      </c>
      <c r="F1264" s="22" t="str">
        <f>HYPERLINK("#Mult_cl2!A1","Multimercado Classe 2")</f>
        <v>Multimercado Classe 2</v>
      </c>
    </row>
    <row r="1265" spans="2:6" x14ac:dyDescent="0.25">
      <c r="B1265" s="13" t="s">
        <v>1411</v>
      </c>
      <c r="C1265" s="31">
        <v>28075217000180</v>
      </c>
      <c r="D1265" s="13" t="s">
        <v>1460</v>
      </c>
      <c r="E1265" s="13" t="s">
        <v>8</v>
      </c>
      <c r="F1265" s="22" t="str">
        <f>HYPERLINK("#Mult_cl3!A1","Multimercado Classe 3")</f>
        <v>Multimercado Classe 3</v>
      </c>
    </row>
    <row r="1266" spans="2:6" x14ac:dyDescent="0.25">
      <c r="B1266" s="13" t="s">
        <v>1411</v>
      </c>
      <c r="C1266" s="31">
        <v>28075385000175</v>
      </c>
      <c r="D1266" s="13" t="s">
        <v>582</v>
      </c>
      <c r="E1266" s="13" t="s">
        <v>8</v>
      </c>
      <c r="F1266" s="22" t="str">
        <f>HYPERLINK("#Mult_cl2!A1","Multimercado Classe 2")</f>
        <v>Multimercado Classe 2</v>
      </c>
    </row>
    <row r="1267" spans="2:6" x14ac:dyDescent="0.25">
      <c r="B1267" s="13" t="s">
        <v>1411</v>
      </c>
      <c r="C1267" s="31">
        <v>28075401000120</v>
      </c>
      <c r="D1267" s="13" t="s">
        <v>342</v>
      </c>
      <c r="E1267" s="13" t="s">
        <v>8</v>
      </c>
      <c r="F1267" s="22" t="str">
        <f>HYPERLINK("#Mult_cl4!A1","Multimercado Classe 4")</f>
        <v>Multimercado Classe 4</v>
      </c>
    </row>
    <row r="1268" spans="2:6" x14ac:dyDescent="0.25">
      <c r="B1268" s="13" t="s">
        <v>1411</v>
      </c>
      <c r="C1268" s="31">
        <v>28080450000150</v>
      </c>
      <c r="D1268" s="13" t="s">
        <v>1461</v>
      </c>
      <c r="E1268" s="13" t="s">
        <v>8</v>
      </c>
      <c r="F1268" s="22" t="str">
        <f>HYPERLINK("#Mult_cl3!A1","Multimercado Classe 3")</f>
        <v>Multimercado Classe 3</v>
      </c>
    </row>
    <row r="1269" spans="2:6" x14ac:dyDescent="0.25">
      <c r="B1269" s="13" t="s">
        <v>1407</v>
      </c>
      <c r="C1269" s="31">
        <v>28140850000104</v>
      </c>
      <c r="D1269" s="13" t="s">
        <v>1462</v>
      </c>
      <c r="E1269" s="13" t="s">
        <v>8</v>
      </c>
      <c r="F1269" s="22" t="str">
        <f>HYPERLINK("#RF_cl2!A1","Renda Fixa Classe 2")</f>
        <v>Renda Fixa Classe 2</v>
      </c>
    </row>
    <row r="1270" spans="2:6" x14ac:dyDescent="0.25">
      <c r="B1270" s="13" t="s">
        <v>1407</v>
      </c>
      <c r="C1270" s="31">
        <v>28140916000166</v>
      </c>
      <c r="D1270" s="13" t="s">
        <v>1375</v>
      </c>
      <c r="E1270" s="13" t="s">
        <v>8</v>
      </c>
      <c r="F1270" s="22" t="str">
        <f>HYPERLINK("#RF_cl2!A1","Renda Fixa Classe 2")</f>
        <v>Renda Fixa Classe 2</v>
      </c>
    </row>
    <row r="1271" spans="2:6" x14ac:dyDescent="0.25">
      <c r="B1271" s="13" t="s">
        <v>1411</v>
      </c>
      <c r="C1271" s="31">
        <v>28206392000169</v>
      </c>
      <c r="D1271" s="13" t="s">
        <v>280</v>
      </c>
      <c r="E1271" s="13" t="s">
        <v>2</v>
      </c>
      <c r="F1271" s="22" t="str">
        <f>HYPERLINK("#Mult_cl4!A1","Multimercado Classe 4")</f>
        <v>Multimercado Classe 4</v>
      </c>
    </row>
    <row r="1272" spans="2:6" x14ac:dyDescent="0.25">
      <c r="B1272" s="13" t="s">
        <v>1411</v>
      </c>
      <c r="C1272" s="31">
        <v>28254509000180</v>
      </c>
      <c r="D1272" s="13" t="s">
        <v>1463</v>
      </c>
      <c r="E1272" s="13" t="s">
        <v>10</v>
      </c>
      <c r="F1272" s="22" t="str">
        <f>HYPERLINK("#Mult_cl3!A1","Multimercado Classe 3")</f>
        <v>Multimercado Classe 3</v>
      </c>
    </row>
    <row r="1273" spans="2:6" x14ac:dyDescent="0.25">
      <c r="B1273" s="13" t="s">
        <v>1411</v>
      </c>
      <c r="C1273" s="31">
        <v>28254513000148</v>
      </c>
      <c r="D1273" s="13" t="s">
        <v>1464</v>
      </c>
      <c r="E1273" s="13" t="s">
        <v>10</v>
      </c>
      <c r="F1273" s="22" t="str">
        <f>HYPERLINK("#Mult_cl4!A1","Multimercado Classe 4")</f>
        <v>Multimercado Classe 4</v>
      </c>
    </row>
    <row r="1274" spans="2:6" x14ac:dyDescent="0.25">
      <c r="B1274" s="13" t="s">
        <v>1411</v>
      </c>
      <c r="C1274" s="31">
        <v>28254516000181</v>
      </c>
      <c r="D1274" s="13" t="s">
        <v>1465</v>
      </c>
      <c r="E1274" s="13" t="s">
        <v>10</v>
      </c>
      <c r="F1274" s="22" t="str">
        <f>HYPERLINK("#Mult_cl4!A1","Multimercado Classe 4")</f>
        <v>Multimercado Classe 4</v>
      </c>
    </row>
    <row r="1275" spans="2:6" x14ac:dyDescent="0.25">
      <c r="B1275" s="13" t="s">
        <v>1411</v>
      </c>
      <c r="C1275" s="31">
        <v>28254528000106</v>
      </c>
      <c r="D1275" s="13" t="s">
        <v>1466</v>
      </c>
      <c r="E1275" s="13" t="s">
        <v>10</v>
      </c>
      <c r="F1275" s="22" t="str">
        <f>HYPERLINK("#Mult_cl3!A1","Multimercado Classe 3")</f>
        <v>Multimercado Classe 3</v>
      </c>
    </row>
    <row r="1276" spans="2:6" x14ac:dyDescent="0.25">
      <c r="B1276" s="13" t="s">
        <v>1411</v>
      </c>
      <c r="C1276" s="31">
        <v>28254529000150</v>
      </c>
      <c r="D1276" s="13" t="s">
        <v>388</v>
      </c>
      <c r="E1276" s="13" t="s">
        <v>10</v>
      </c>
      <c r="F1276" s="22" t="str">
        <f>HYPERLINK("#Mult_cl4!A1","Multimercado Classe 4")</f>
        <v>Multimercado Classe 4</v>
      </c>
    </row>
    <row r="1277" spans="2:6" x14ac:dyDescent="0.25">
      <c r="B1277" s="13" t="s">
        <v>1411</v>
      </c>
      <c r="C1277" s="31">
        <v>28254533000119</v>
      </c>
      <c r="D1277" s="13" t="s">
        <v>1467</v>
      </c>
      <c r="E1277" s="13" t="s">
        <v>10</v>
      </c>
      <c r="F1277" s="22" t="str">
        <f>HYPERLINK("#Mult_cl4!A1","Multimercado Classe 4")</f>
        <v>Multimercado Classe 4</v>
      </c>
    </row>
    <row r="1278" spans="2:6" x14ac:dyDescent="0.25">
      <c r="B1278" s="13" t="s">
        <v>1411</v>
      </c>
      <c r="C1278" s="31">
        <v>28254539000196</v>
      </c>
      <c r="D1278" s="13" t="s">
        <v>1468</v>
      </c>
      <c r="E1278" s="13" t="s">
        <v>10</v>
      </c>
      <c r="F1278" s="22" t="str">
        <f>HYPERLINK("#Mult_cl4!A1","Multimercado Classe 4")</f>
        <v>Multimercado Classe 4</v>
      </c>
    </row>
    <row r="1279" spans="2:6" x14ac:dyDescent="0.25">
      <c r="B1279" s="13" t="s">
        <v>1411</v>
      </c>
      <c r="C1279" s="31">
        <v>28254542000100</v>
      </c>
      <c r="D1279" s="13" t="s">
        <v>364</v>
      </c>
      <c r="E1279" s="13" t="s">
        <v>10</v>
      </c>
      <c r="F1279" s="22" t="str">
        <f>HYPERLINK("#Mult_cl4!A1","Multimercado Classe 4")</f>
        <v>Multimercado Classe 4</v>
      </c>
    </row>
    <row r="1280" spans="2:6" x14ac:dyDescent="0.25">
      <c r="B1280" s="13" t="s">
        <v>1407</v>
      </c>
      <c r="C1280" s="31">
        <v>28280995000100</v>
      </c>
      <c r="D1280" s="13" t="s">
        <v>1469</v>
      </c>
      <c r="E1280" s="13" t="s">
        <v>8</v>
      </c>
      <c r="F1280" s="22" t="str">
        <f>HYPERLINK("#RF_cl2!A1","Renda Fixa Classe 2")</f>
        <v>Renda Fixa Classe 2</v>
      </c>
    </row>
    <row r="1281" spans="2:6" x14ac:dyDescent="0.25">
      <c r="B1281" s="13" t="s">
        <v>1411</v>
      </c>
      <c r="C1281" s="31">
        <v>28289229000107</v>
      </c>
      <c r="D1281" s="13" t="s">
        <v>1470</v>
      </c>
      <c r="E1281" s="13" t="s">
        <v>31</v>
      </c>
      <c r="F1281" s="22" t="str">
        <f>HYPERLINK("#Mult_cl3!A1","Multimercado Classe 3")</f>
        <v>Multimercado Classe 3</v>
      </c>
    </row>
    <row r="1282" spans="2:6" x14ac:dyDescent="0.25">
      <c r="B1282" s="13" t="s">
        <v>1411</v>
      </c>
      <c r="C1282" s="31">
        <v>28320881000147</v>
      </c>
      <c r="D1282" s="13" t="s">
        <v>291</v>
      </c>
      <c r="E1282" s="13" t="s">
        <v>2</v>
      </c>
      <c r="F1282" s="22" t="str">
        <f>HYPERLINK("#Mult_cl4!A1","Multimercado Classe 4")</f>
        <v>Multimercado Classe 4</v>
      </c>
    </row>
    <row r="1283" spans="2:6" x14ac:dyDescent="0.25">
      <c r="B1283" s="13" t="s">
        <v>1407</v>
      </c>
      <c r="C1283" s="31">
        <v>28320997000186</v>
      </c>
      <c r="D1283" s="13" t="s">
        <v>1471</v>
      </c>
      <c r="E1283" s="13" t="s">
        <v>2</v>
      </c>
      <c r="F1283" s="22" t="str">
        <f>HYPERLINK("#RF_cl4!A1","Renda Fixa Classe 4")</f>
        <v>Renda Fixa Classe 4</v>
      </c>
    </row>
    <row r="1284" spans="2:6" x14ac:dyDescent="0.25">
      <c r="B1284" s="13" t="s">
        <v>1407</v>
      </c>
      <c r="C1284" s="31">
        <v>28321046000121</v>
      </c>
      <c r="D1284" s="13" t="s">
        <v>1472</v>
      </c>
      <c r="E1284" s="13" t="s">
        <v>10</v>
      </c>
      <c r="F1284" s="22" t="str">
        <f>HYPERLINK("#RF_cl2!A1","Renda Fixa Classe 2")</f>
        <v>Renda Fixa Classe 2</v>
      </c>
    </row>
    <row r="1285" spans="2:6" x14ac:dyDescent="0.25">
      <c r="B1285" s="13" t="s">
        <v>1411</v>
      </c>
      <c r="C1285" s="31">
        <v>28428029000198</v>
      </c>
      <c r="D1285" s="13" t="s">
        <v>520</v>
      </c>
      <c r="E1285" s="13" t="s">
        <v>10</v>
      </c>
      <c r="F1285" s="22" t="str">
        <f>HYPERLINK("#Mult_cl3!A1","Multimercado Classe 3")</f>
        <v>Multimercado Classe 3</v>
      </c>
    </row>
    <row r="1286" spans="2:6" x14ac:dyDescent="0.25">
      <c r="B1286" s="13" t="s">
        <v>1407</v>
      </c>
      <c r="C1286" s="31">
        <v>28428077000186</v>
      </c>
      <c r="D1286" s="13" t="s">
        <v>1473</v>
      </c>
      <c r="E1286" s="13" t="s">
        <v>10</v>
      </c>
      <c r="F1286" s="22" t="str">
        <f>HYPERLINK("#RF_cl2!A1","Renda Fixa Classe 2")</f>
        <v>Renda Fixa Classe 2</v>
      </c>
    </row>
    <row r="1287" spans="2:6" x14ac:dyDescent="0.25">
      <c r="B1287" s="13" t="s">
        <v>1407</v>
      </c>
      <c r="C1287" s="31">
        <v>28428151000164</v>
      </c>
      <c r="D1287" s="13" t="s">
        <v>1474</v>
      </c>
      <c r="E1287" s="13" t="s">
        <v>10</v>
      </c>
      <c r="F1287" s="22" t="str">
        <f>HYPERLINK("#RF_cl2!A1","Renda Fixa Classe 2")</f>
        <v>Renda Fixa Classe 2</v>
      </c>
    </row>
    <row r="1288" spans="2:6" x14ac:dyDescent="0.25">
      <c r="B1288" s="13" t="s">
        <v>1411</v>
      </c>
      <c r="C1288" s="31">
        <v>28454125000100</v>
      </c>
      <c r="D1288" s="13" t="s">
        <v>227</v>
      </c>
      <c r="E1288" s="13" t="s">
        <v>31</v>
      </c>
      <c r="F1288" s="22" t="str">
        <f>HYPERLINK("#Mult_cl3!A1","Multimercado Classe 3")</f>
        <v>Multimercado Classe 3</v>
      </c>
    </row>
    <row r="1289" spans="2:6" x14ac:dyDescent="0.25">
      <c r="B1289" s="13" t="s">
        <v>1411</v>
      </c>
      <c r="C1289" s="31">
        <v>28454135000146</v>
      </c>
      <c r="D1289" s="13" t="s">
        <v>1475</v>
      </c>
      <c r="E1289" s="13" t="s">
        <v>31</v>
      </c>
      <c r="F1289" s="22" t="str">
        <f>HYPERLINK("#Mult_cl3!A1","Multimercado Classe 3")</f>
        <v>Multimercado Classe 3</v>
      </c>
    </row>
    <row r="1290" spans="2:6" x14ac:dyDescent="0.25">
      <c r="B1290" s="13" t="s">
        <v>1411</v>
      </c>
      <c r="C1290" s="31">
        <v>28454147000170</v>
      </c>
      <c r="D1290" s="13" t="s">
        <v>1476</v>
      </c>
      <c r="E1290" s="13" t="s">
        <v>31</v>
      </c>
      <c r="F1290" s="22" t="str">
        <f>HYPERLINK("#Mult_cl4!A1","Multimercado Classe 4")</f>
        <v>Multimercado Classe 4</v>
      </c>
    </row>
    <row r="1291" spans="2:6" x14ac:dyDescent="0.25">
      <c r="B1291" s="13" t="s">
        <v>1407</v>
      </c>
      <c r="C1291" s="31">
        <v>28461406000190</v>
      </c>
      <c r="D1291" s="13" t="s">
        <v>1381</v>
      </c>
      <c r="E1291" s="13" t="s">
        <v>3</v>
      </c>
      <c r="F1291" s="22" t="str">
        <f>HYPERLINK("#RF_cl2!A1","Renda Fixa Classe 2")</f>
        <v>Renda Fixa Classe 2</v>
      </c>
    </row>
    <row r="1292" spans="2:6" x14ac:dyDescent="0.25">
      <c r="B1292" s="13" t="s">
        <v>1407</v>
      </c>
      <c r="C1292" s="31">
        <v>28461419000160</v>
      </c>
      <c r="D1292" s="13" t="s">
        <v>1382</v>
      </c>
      <c r="E1292" s="13" t="s">
        <v>3</v>
      </c>
      <c r="F1292" s="22" t="str">
        <f>HYPERLINK("#RF_cl2!A1","Renda Fixa Classe 2")</f>
        <v>Renda Fixa Classe 2</v>
      </c>
    </row>
    <row r="1293" spans="2:6" x14ac:dyDescent="0.25">
      <c r="B1293" s="13" t="s">
        <v>1411</v>
      </c>
      <c r="C1293" s="31">
        <v>28491468000145</v>
      </c>
      <c r="D1293" s="13" t="s">
        <v>1477</v>
      </c>
      <c r="E1293" s="13" t="s">
        <v>3</v>
      </c>
      <c r="F1293" s="22" t="str">
        <f>HYPERLINK("#Mult_cl3!A1","Multimercado Classe 3")</f>
        <v>Multimercado Classe 3</v>
      </c>
    </row>
    <row r="1294" spans="2:6" x14ac:dyDescent="0.25">
      <c r="B1294" s="13" t="s">
        <v>1411</v>
      </c>
      <c r="C1294" s="31">
        <v>28491477000136</v>
      </c>
      <c r="D1294" s="13" t="s">
        <v>1478</v>
      </c>
      <c r="E1294" s="13" t="s">
        <v>3</v>
      </c>
      <c r="F1294" s="22" t="str">
        <f>HYPERLINK("#Mult_cl4!A1","Multimercado Classe 4")</f>
        <v>Multimercado Classe 4</v>
      </c>
    </row>
    <row r="1295" spans="2:6" x14ac:dyDescent="0.25">
      <c r="B1295" s="13" t="s">
        <v>1411</v>
      </c>
      <c r="C1295" s="31">
        <v>28491491000130</v>
      </c>
      <c r="D1295" s="13" t="s">
        <v>1479</v>
      </c>
      <c r="E1295" s="13" t="s">
        <v>3</v>
      </c>
      <c r="F1295" s="22" t="str">
        <f>HYPERLINK("#Mult_cl4!A1","Multimercado Classe 4")</f>
        <v>Multimercado Classe 4</v>
      </c>
    </row>
    <row r="1296" spans="2:6" x14ac:dyDescent="0.25">
      <c r="B1296" s="13" t="s">
        <v>1411</v>
      </c>
      <c r="C1296" s="31">
        <v>28491503000126</v>
      </c>
      <c r="D1296" s="13" t="s">
        <v>1480</v>
      </c>
      <c r="E1296" s="13" t="s">
        <v>3</v>
      </c>
      <c r="F1296" s="22" t="str">
        <f>HYPERLINK("#Mult_cl4!A1","Multimercado Classe 4")</f>
        <v>Multimercado Classe 4</v>
      </c>
    </row>
    <row r="1297" spans="2:6" x14ac:dyDescent="0.25">
      <c r="B1297" s="13" t="s">
        <v>1411</v>
      </c>
      <c r="C1297" s="31">
        <v>28502058000152</v>
      </c>
      <c r="D1297" s="13" t="s">
        <v>134</v>
      </c>
      <c r="E1297" s="13" t="s">
        <v>3</v>
      </c>
      <c r="F1297" s="22" t="str">
        <f>HYPERLINK("#Mult_cl4!A1","Multimercado Classe 4")</f>
        <v>Multimercado Classe 4</v>
      </c>
    </row>
    <row r="1298" spans="2:6" x14ac:dyDescent="0.25">
      <c r="B1298" s="13" t="s">
        <v>1411</v>
      </c>
      <c r="C1298" s="31">
        <v>28516138000167</v>
      </c>
      <c r="D1298" s="13" t="s">
        <v>587</v>
      </c>
      <c r="E1298" s="13" t="s">
        <v>9</v>
      </c>
      <c r="F1298" s="22" t="str">
        <f>HYPERLINK("#Mult_cl2!A1","Multimercado Classe 2")</f>
        <v>Multimercado Classe 2</v>
      </c>
    </row>
    <row r="1299" spans="2:6" x14ac:dyDescent="0.25">
      <c r="B1299" s="13" t="s">
        <v>1411</v>
      </c>
      <c r="C1299" s="31">
        <v>28516168000173</v>
      </c>
      <c r="D1299" s="13" t="s">
        <v>655</v>
      </c>
      <c r="E1299" s="13" t="s">
        <v>9</v>
      </c>
      <c r="F1299" s="22" t="str">
        <f>HYPERLINK("#Mult_cl2!A1","Multimercado Classe 2")</f>
        <v>Multimercado Classe 2</v>
      </c>
    </row>
    <row r="1300" spans="2:6" x14ac:dyDescent="0.25">
      <c r="B1300" s="13" t="s">
        <v>1411</v>
      </c>
      <c r="C1300" s="31">
        <v>28516222000180</v>
      </c>
      <c r="D1300" s="13" t="s">
        <v>1481</v>
      </c>
      <c r="E1300" s="13" t="s">
        <v>9</v>
      </c>
      <c r="F1300" s="22" t="str">
        <f>HYPERLINK("#Mult_cl3!A1","Multimercado Classe 3")</f>
        <v>Multimercado Classe 3</v>
      </c>
    </row>
    <row r="1301" spans="2:6" x14ac:dyDescent="0.25">
      <c r="B1301" s="13" t="s">
        <v>1411</v>
      </c>
      <c r="C1301" s="31">
        <v>28516239000138</v>
      </c>
      <c r="D1301" s="13" t="s">
        <v>514</v>
      </c>
      <c r="E1301" s="13" t="s">
        <v>9</v>
      </c>
      <c r="F1301" s="22" t="str">
        <f>HYPERLINK("#Mult_cl4!A1","Multimercado Classe 4")</f>
        <v>Multimercado Classe 4</v>
      </c>
    </row>
    <row r="1302" spans="2:6" x14ac:dyDescent="0.25">
      <c r="B1302" s="13" t="s">
        <v>1407</v>
      </c>
      <c r="C1302" s="31">
        <v>28556156000172</v>
      </c>
      <c r="D1302" s="13" t="s">
        <v>1383</v>
      </c>
      <c r="E1302" s="13" t="s">
        <v>3</v>
      </c>
      <c r="F1302" s="22" t="str">
        <f>HYPERLINK("#RF_cl1!A1","Renda Fixa Classe 1")</f>
        <v>Renda Fixa Classe 1</v>
      </c>
    </row>
    <row r="1303" spans="2:6" x14ac:dyDescent="0.25">
      <c r="B1303" s="13" t="s">
        <v>1407</v>
      </c>
      <c r="C1303" s="31">
        <v>28556167000152</v>
      </c>
      <c r="D1303" s="13" t="s">
        <v>1384</v>
      </c>
      <c r="E1303" s="13" t="s">
        <v>3</v>
      </c>
      <c r="F1303" s="22" t="str">
        <f>HYPERLINK("#RF_cl3!A1","Renda Fixa Classe 3")</f>
        <v>Renda Fixa Classe 3</v>
      </c>
    </row>
    <row r="1304" spans="2:6" x14ac:dyDescent="0.25">
      <c r="B1304" s="13" t="s">
        <v>1407</v>
      </c>
      <c r="C1304" s="31">
        <v>28556179000187</v>
      </c>
      <c r="D1304" s="13" t="s">
        <v>1385</v>
      </c>
      <c r="E1304" s="13" t="s">
        <v>3</v>
      </c>
      <c r="F1304" s="22" t="str">
        <f>HYPERLINK("#RF_cl4!A1","Renda Fixa Classe 4")</f>
        <v>Renda Fixa Classe 4</v>
      </c>
    </row>
    <row r="1305" spans="2:6" x14ac:dyDescent="0.25">
      <c r="B1305" s="13" t="s">
        <v>1411</v>
      </c>
      <c r="C1305" s="31">
        <v>28557920000124</v>
      </c>
      <c r="D1305" s="13" t="s">
        <v>662</v>
      </c>
      <c r="E1305" s="13" t="s">
        <v>2</v>
      </c>
      <c r="F1305" s="22" t="str">
        <f>HYPERLINK("#Mult_cl2!A1","Multimercado Classe 2")</f>
        <v>Multimercado Classe 2</v>
      </c>
    </row>
    <row r="1306" spans="2:6" x14ac:dyDescent="0.25">
      <c r="B1306" s="13" t="s">
        <v>1411</v>
      </c>
      <c r="C1306" s="31">
        <v>28557951000185</v>
      </c>
      <c r="D1306" s="13" t="s">
        <v>544</v>
      </c>
      <c r="E1306" s="13" t="s">
        <v>2</v>
      </c>
      <c r="F1306" s="22" t="str">
        <f>HYPERLINK("#Mult_cl2!A1","Multimercado Classe 2")</f>
        <v>Multimercado Classe 2</v>
      </c>
    </row>
    <row r="1307" spans="2:6" x14ac:dyDescent="0.25">
      <c r="B1307" s="13" t="s">
        <v>1411</v>
      </c>
      <c r="C1307" s="31">
        <v>28558392000128</v>
      </c>
      <c r="D1307" s="13" t="s">
        <v>1482</v>
      </c>
      <c r="E1307" s="13" t="s">
        <v>2</v>
      </c>
      <c r="F1307" s="22" t="str">
        <f>HYPERLINK("#Mult_cl4!A1","Multimercado Classe 4")</f>
        <v>Multimercado Classe 4</v>
      </c>
    </row>
    <row r="1308" spans="2:6" x14ac:dyDescent="0.25">
      <c r="B1308" s="13" t="s">
        <v>1411</v>
      </c>
      <c r="C1308" s="31">
        <v>28580779000180</v>
      </c>
      <c r="D1308" s="13" t="s">
        <v>226</v>
      </c>
      <c r="E1308" s="13" t="s">
        <v>31</v>
      </c>
      <c r="F1308" s="22" t="str">
        <f>HYPERLINK("#Mult_cl4!A1","Multimercado Classe 4")</f>
        <v>Multimercado Classe 4</v>
      </c>
    </row>
    <row r="1309" spans="2:6" x14ac:dyDescent="0.25">
      <c r="B1309" s="13" t="s">
        <v>1411</v>
      </c>
      <c r="C1309" s="31">
        <v>28581588000133</v>
      </c>
      <c r="D1309" s="13" t="s">
        <v>502</v>
      </c>
      <c r="E1309" s="13" t="s">
        <v>504</v>
      </c>
      <c r="F1309" s="22" t="str">
        <f>HYPERLINK("#Mult_cl4!A1","Multimercado Classe 4")</f>
        <v>Multimercado Classe 4</v>
      </c>
    </row>
    <row r="1310" spans="2:6" x14ac:dyDescent="0.25">
      <c r="B1310" s="13" t="s">
        <v>1411</v>
      </c>
      <c r="C1310" s="31">
        <v>28581588000133</v>
      </c>
      <c r="D1310" s="13" t="s">
        <v>502</v>
      </c>
      <c r="E1310" s="13" t="s">
        <v>503</v>
      </c>
      <c r="F1310" s="22" t="str">
        <f>HYPERLINK("#Mult_cl4!A1","Multimercado Classe 4")</f>
        <v>Multimercado Classe 4</v>
      </c>
    </row>
    <row r="1311" spans="2:6" x14ac:dyDescent="0.25">
      <c r="B1311" s="13" t="s">
        <v>1407</v>
      </c>
      <c r="C1311" s="31">
        <v>28653698000163</v>
      </c>
      <c r="D1311" s="13" t="s">
        <v>1386</v>
      </c>
      <c r="E1311" s="13" t="s">
        <v>8</v>
      </c>
      <c r="F1311" s="22" t="str">
        <f>HYPERLINK("#RF_cl2!A1","Renda Fixa Classe 2")</f>
        <v>Renda Fixa Classe 2</v>
      </c>
    </row>
    <row r="1312" spans="2:6" x14ac:dyDescent="0.25">
      <c r="B1312" s="13" t="s">
        <v>1411</v>
      </c>
      <c r="C1312" s="31">
        <v>28653832000126</v>
      </c>
      <c r="D1312" s="13" t="s">
        <v>1483</v>
      </c>
      <c r="E1312" s="13" t="s">
        <v>2</v>
      </c>
      <c r="F1312" s="22" t="str">
        <f>HYPERLINK("#Mult_cl4!A1","Multimercado Classe 4")</f>
        <v>Multimercado Classe 4</v>
      </c>
    </row>
    <row r="1313" spans="2:6" x14ac:dyDescent="0.25">
      <c r="B1313" s="13" t="s">
        <v>1411</v>
      </c>
      <c r="C1313" s="31">
        <v>28692448000132</v>
      </c>
      <c r="D1313" s="13" t="s">
        <v>1484</v>
      </c>
      <c r="E1313" s="13" t="s">
        <v>2</v>
      </c>
      <c r="F1313" s="22" t="str">
        <f>HYPERLINK("#Mult_cl4!A1","Multimercado Classe 4")</f>
        <v>Multimercado Classe 4</v>
      </c>
    </row>
    <row r="1314" spans="2:6" x14ac:dyDescent="0.25">
      <c r="B1314" s="13" t="s">
        <v>1411</v>
      </c>
      <c r="C1314" s="31">
        <v>28692566000140</v>
      </c>
      <c r="D1314" s="13" t="s">
        <v>1485</v>
      </c>
      <c r="E1314" s="13" t="s">
        <v>6</v>
      </c>
      <c r="F1314" s="22" t="str">
        <f>HYPERLINK("#Mult_cl4!A1","Multimercado Classe 4")</f>
        <v>Multimercado Classe 4</v>
      </c>
    </row>
    <row r="1315" spans="2:6" x14ac:dyDescent="0.25">
      <c r="B1315" s="13" t="s">
        <v>1411</v>
      </c>
      <c r="C1315" s="31">
        <v>28747775000144</v>
      </c>
      <c r="D1315" s="13" t="s">
        <v>518</v>
      </c>
      <c r="E1315" s="13" t="s">
        <v>2</v>
      </c>
      <c r="F1315" s="22" t="str">
        <f>HYPERLINK("#Mult_cl4!A1","Multimercado Classe 4")</f>
        <v>Multimercado Classe 4</v>
      </c>
    </row>
    <row r="1316" spans="2:6" x14ac:dyDescent="0.25">
      <c r="B1316" s="13" t="s">
        <v>1411</v>
      </c>
      <c r="C1316" s="31">
        <v>28787004000180</v>
      </c>
      <c r="D1316" s="13" t="s">
        <v>524</v>
      </c>
      <c r="E1316" s="13" t="s">
        <v>32</v>
      </c>
      <c r="F1316" s="22" t="str">
        <f>HYPERLINK("#Mult_cl2!A1","Multimercado Classe 2")</f>
        <v>Multimercado Classe 2</v>
      </c>
    </row>
    <row r="1317" spans="2:6" x14ac:dyDescent="0.25">
      <c r="B1317" s="13" t="s">
        <v>1411</v>
      </c>
      <c r="C1317" s="31">
        <v>28788566000149</v>
      </c>
      <c r="D1317" s="13" t="s">
        <v>1486</v>
      </c>
      <c r="E1317" s="13" t="s">
        <v>2</v>
      </c>
      <c r="F1317" s="22" t="str">
        <f>HYPERLINK("#Mult_cl4!A1","Multimercado Classe 4")</f>
        <v>Multimercado Classe 4</v>
      </c>
    </row>
    <row r="1318" spans="2:6" x14ac:dyDescent="0.25">
      <c r="B1318" s="13" t="s">
        <v>1411</v>
      </c>
      <c r="C1318" s="31">
        <v>28819628000132</v>
      </c>
      <c r="D1318" s="13" t="s">
        <v>1487</v>
      </c>
      <c r="E1318" s="13" t="s">
        <v>6</v>
      </c>
      <c r="F1318" s="22" t="str">
        <f>HYPERLINK("#Mult_cl2!A1","Multimercado Classe 2")</f>
        <v>Multimercado Classe 2</v>
      </c>
    </row>
    <row r="1319" spans="2:6" x14ac:dyDescent="0.25">
      <c r="B1319" s="13" t="s">
        <v>1411</v>
      </c>
      <c r="C1319" s="31">
        <v>28849759000162</v>
      </c>
      <c r="D1319" s="13" t="s">
        <v>366</v>
      </c>
      <c r="E1319" s="13" t="s">
        <v>10</v>
      </c>
      <c r="F1319" s="22" t="str">
        <f>HYPERLINK("#Mult_cl4!A1","Multimercado Classe 4")</f>
        <v>Multimercado Classe 4</v>
      </c>
    </row>
    <row r="1320" spans="2:6" x14ac:dyDescent="0.25">
      <c r="B1320" s="13" t="s">
        <v>1411</v>
      </c>
      <c r="C1320" s="31">
        <v>28849765000110</v>
      </c>
      <c r="D1320" s="13" t="s">
        <v>351</v>
      </c>
      <c r="E1320" s="13" t="s">
        <v>10</v>
      </c>
      <c r="F1320" s="22" t="str">
        <f>HYPERLINK("#Mult_cl4!A1","Multimercado Classe 4")</f>
        <v>Multimercado Classe 4</v>
      </c>
    </row>
    <row r="1321" spans="2:6" x14ac:dyDescent="0.25">
      <c r="B1321" s="13" t="s">
        <v>1411</v>
      </c>
      <c r="C1321" s="31">
        <v>28849770000122</v>
      </c>
      <c r="D1321" s="13" t="s">
        <v>377</v>
      </c>
      <c r="E1321" s="13" t="s">
        <v>10</v>
      </c>
      <c r="F1321" s="22" t="str">
        <f>HYPERLINK("#Mult_cl4!A1","Multimercado Classe 4")</f>
        <v>Multimercado Classe 4</v>
      </c>
    </row>
    <row r="1322" spans="2:6" x14ac:dyDescent="0.25">
      <c r="B1322" s="13" t="s">
        <v>1411</v>
      </c>
      <c r="C1322" s="31">
        <v>28849777000144</v>
      </c>
      <c r="D1322" s="13" t="s">
        <v>492</v>
      </c>
      <c r="E1322" s="13" t="s">
        <v>10</v>
      </c>
      <c r="F1322" s="22" t="str">
        <f>HYPERLINK("#Mult_cl4!A1","Multimercado Classe 4")</f>
        <v>Multimercado Classe 4</v>
      </c>
    </row>
    <row r="1323" spans="2:6" x14ac:dyDescent="0.25">
      <c r="B1323" s="13" t="s">
        <v>1411</v>
      </c>
      <c r="C1323" s="31">
        <v>28849785000190</v>
      </c>
      <c r="D1323" s="13" t="s">
        <v>666</v>
      </c>
      <c r="E1323" s="13" t="s">
        <v>10</v>
      </c>
      <c r="F1323" s="22" t="str">
        <f>HYPERLINK("#Mult_cl2!A1","Multimercado Classe 2")</f>
        <v>Multimercado Classe 2</v>
      </c>
    </row>
    <row r="1324" spans="2:6" x14ac:dyDescent="0.25">
      <c r="B1324" s="13" t="s">
        <v>1411</v>
      </c>
      <c r="C1324" s="31">
        <v>28849794000181</v>
      </c>
      <c r="D1324" s="13" t="s">
        <v>395</v>
      </c>
      <c r="E1324" s="13" t="s">
        <v>10</v>
      </c>
      <c r="F1324" s="22" t="str">
        <f>HYPERLINK("#Mult_cl4!A1","Multimercado Classe 4")</f>
        <v>Multimercado Classe 4</v>
      </c>
    </row>
    <row r="1325" spans="2:6" x14ac:dyDescent="0.25">
      <c r="B1325" s="13" t="s">
        <v>1411</v>
      </c>
      <c r="C1325" s="31">
        <v>28849799000104</v>
      </c>
      <c r="D1325" s="13" t="s">
        <v>647</v>
      </c>
      <c r="E1325" s="13" t="s">
        <v>10</v>
      </c>
      <c r="F1325" s="22" t="str">
        <f>HYPERLINK("#Mult_cl3!A1","Multimercado Classe 3")</f>
        <v>Multimercado Classe 3</v>
      </c>
    </row>
    <row r="1326" spans="2:6" x14ac:dyDescent="0.25">
      <c r="B1326" s="13" t="s">
        <v>1411</v>
      </c>
      <c r="C1326" s="31">
        <v>28881163000140</v>
      </c>
      <c r="D1326" s="13" t="s">
        <v>435</v>
      </c>
      <c r="E1326" s="13" t="s">
        <v>10</v>
      </c>
      <c r="F1326" s="22" t="str">
        <f>HYPERLINK("#Mult_cl4!A1","Multimercado Classe 4")</f>
        <v>Multimercado Classe 4</v>
      </c>
    </row>
    <row r="1327" spans="2:6" x14ac:dyDescent="0.25">
      <c r="B1327" s="13" t="s">
        <v>1411</v>
      </c>
      <c r="C1327" s="31">
        <v>28881169000117</v>
      </c>
      <c r="D1327" s="13" t="s">
        <v>478</v>
      </c>
      <c r="E1327" s="13" t="s">
        <v>10</v>
      </c>
      <c r="F1327" s="22" t="str">
        <f>HYPERLINK("#Mult_cl4!A1","Multimercado Classe 4")</f>
        <v>Multimercado Classe 4</v>
      </c>
    </row>
    <row r="1328" spans="2:6" x14ac:dyDescent="0.25">
      <c r="B1328" s="13" t="s">
        <v>1411</v>
      </c>
      <c r="C1328" s="31">
        <v>28881178000108</v>
      </c>
      <c r="D1328" s="13" t="s">
        <v>644</v>
      </c>
      <c r="E1328" s="13" t="s">
        <v>10</v>
      </c>
      <c r="F1328" s="22" t="str">
        <f>HYPERLINK("#Mult_cl4!A1","Multimercado Classe 4")</f>
        <v>Multimercado Classe 4</v>
      </c>
    </row>
    <row r="1329" spans="2:6" x14ac:dyDescent="0.25">
      <c r="B1329" s="13" t="s">
        <v>1411</v>
      </c>
      <c r="C1329" s="31">
        <v>28881195000145</v>
      </c>
      <c r="D1329" s="13" t="s">
        <v>658</v>
      </c>
      <c r="E1329" s="13" t="s">
        <v>10</v>
      </c>
      <c r="F1329" s="22" t="str">
        <f>HYPERLINK("#Mult_cl3!A1","Multimercado Classe 3")</f>
        <v>Multimercado Classe 3</v>
      </c>
    </row>
    <row r="1330" spans="2:6" x14ac:dyDescent="0.25">
      <c r="B1330" s="13" t="s">
        <v>1411</v>
      </c>
      <c r="C1330" s="31">
        <v>28881206000197</v>
      </c>
      <c r="D1330" s="13" t="s">
        <v>390</v>
      </c>
      <c r="E1330" s="13" t="s">
        <v>10</v>
      </c>
      <c r="F1330" s="22" t="str">
        <f t="shared" ref="F1330:F1337" si="10">HYPERLINK("#Mult_cl4!A1","Multimercado Classe 4")</f>
        <v>Multimercado Classe 4</v>
      </c>
    </row>
    <row r="1331" spans="2:6" x14ac:dyDescent="0.25">
      <c r="B1331" s="13" t="s">
        <v>1411</v>
      </c>
      <c r="C1331" s="31">
        <v>28911614000144</v>
      </c>
      <c r="D1331" s="13" t="s">
        <v>1488</v>
      </c>
      <c r="E1331" s="13" t="s">
        <v>2</v>
      </c>
      <c r="F1331" s="22" t="str">
        <f t="shared" si="10"/>
        <v>Multimercado Classe 4</v>
      </c>
    </row>
    <row r="1332" spans="2:6" x14ac:dyDescent="0.25">
      <c r="B1332" s="13" t="s">
        <v>1411</v>
      </c>
      <c r="C1332" s="31">
        <v>28914119000199</v>
      </c>
      <c r="D1332" s="13" t="s">
        <v>494</v>
      </c>
      <c r="E1332" s="13" t="s">
        <v>10</v>
      </c>
      <c r="F1332" s="22" t="str">
        <f t="shared" si="10"/>
        <v>Multimercado Classe 4</v>
      </c>
    </row>
    <row r="1333" spans="2:6" x14ac:dyDescent="0.25">
      <c r="B1333" s="13" t="s">
        <v>1411</v>
      </c>
      <c r="C1333" s="31">
        <v>28914132000148</v>
      </c>
      <c r="D1333" s="13" t="s">
        <v>459</v>
      </c>
      <c r="E1333" s="13" t="s">
        <v>10</v>
      </c>
      <c r="F1333" s="22" t="str">
        <f t="shared" si="10"/>
        <v>Multimercado Classe 4</v>
      </c>
    </row>
    <row r="1334" spans="2:6" x14ac:dyDescent="0.25">
      <c r="B1334" s="13" t="s">
        <v>1411</v>
      </c>
      <c r="C1334" s="31">
        <v>28914145000117</v>
      </c>
      <c r="D1334" s="13" t="s">
        <v>376</v>
      </c>
      <c r="E1334" s="13" t="s">
        <v>10</v>
      </c>
      <c r="F1334" s="22" t="str">
        <f t="shared" si="10"/>
        <v>Multimercado Classe 4</v>
      </c>
    </row>
    <row r="1335" spans="2:6" x14ac:dyDescent="0.25">
      <c r="B1335" s="13" t="s">
        <v>1411</v>
      </c>
      <c r="C1335" s="31">
        <v>28914164000143</v>
      </c>
      <c r="D1335" s="13" t="s">
        <v>389</v>
      </c>
      <c r="E1335" s="13" t="s">
        <v>10</v>
      </c>
      <c r="F1335" s="22" t="str">
        <f t="shared" si="10"/>
        <v>Multimercado Classe 4</v>
      </c>
    </row>
    <row r="1336" spans="2:6" x14ac:dyDescent="0.25">
      <c r="B1336" s="13" t="s">
        <v>1411</v>
      </c>
      <c r="C1336" s="31">
        <v>28914173000134</v>
      </c>
      <c r="D1336" s="13" t="s">
        <v>387</v>
      </c>
      <c r="E1336" s="13" t="s">
        <v>10</v>
      </c>
      <c r="F1336" s="22" t="str">
        <f t="shared" si="10"/>
        <v>Multimercado Classe 4</v>
      </c>
    </row>
    <row r="1337" spans="2:6" x14ac:dyDescent="0.25">
      <c r="B1337" s="13" t="s">
        <v>1411</v>
      </c>
      <c r="C1337" s="31">
        <v>28914181000180</v>
      </c>
      <c r="D1337" s="13" t="s">
        <v>343</v>
      </c>
      <c r="E1337" s="13" t="s">
        <v>10</v>
      </c>
      <c r="F1337" s="22" t="str">
        <f t="shared" si="10"/>
        <v>Multimercado Classe 4</v>
      </c>
    </row>
    <row r="1338" spans="2:6" x14ac:dyDescent="0.25">
      <c r="B1338" s="13" t="s">
        <v>1407</v>
      </c>
      <c r="C1338" s="31">
        <v>28993760000166</v>
      </c>
      <c r="D1338" s="13" t="s">
        <v>1387</v>
      </c>
      <c r="E1338" s="13" t="s">
        <v>3</v>
      </c>
      <c r="F1338" s="22" t="str">
        <f>HYPERLINK("#RF_cl2!A1","Renda Fixa Classe 2")</f>
        <v>Renda Fixa Classe 2</v>
      </c>
    </row>
    <row r="1339" spans="2:6" x14ac:dyDescent="0.25">
      <c r="B1339" s="13" t="s">
        <v>1411</v>
      </c>
      <c r="C1339" s="31">
        <v>29011081000107</v>
      </c>
      <c r="D1339" s="13" t="s">
        <v>1489</v>
      </c>
      <c r="E1339" s="13" t="s">
        <v>2</v>
      </c>
      <c r="F1339" s="22" t="str">
        <f>HYPERLINK("#Mult_cl2!A1","Multimercado Classe 2")</f>
        <v>Multimercado Classe 2</v>
      </c>
    </row>
    <row r="1340" spans="2:6" x14ac:dyDescent="0.25">
      <c r="B1340" s="13" t="s">
        <v>1411</v>
      </c>
      <c r="C1340" s="31">
        <v>29045219000199</v>
      </c>
      <c r="D1340" s="13" t="s">
        <v>1490</v>
      </c>
      <c r="E1340" s="13" t="s">
        <v>2</v>
      </c>
      <c r="F1340" s="22" t="str">
        <f>HYPERLINK("#Mult_cl4!A1","Multimercado Classe 4")</f>
        <v>Multimercado Classe 4</v>
      </c>
    </row>
    <row r="1341" spans="2:6" x14ac:dyDescent="0.25">
      <c r="B1341" s="13" t="s">
        <v>1411</v>
      </c>
      <c r="C1341" s="31">
        <v>29045319000115</v>
      </c>
      <c r="D1341" s="13" t="s">
        <v>1491</v>
      </c>
      <c r="E1341" s="13" t="s">
        <v>2</v>
      </c>
      <c r="F1341" s="22" t="str">
        <f>HYPERLINK("#Mult_cl3!A1","Multimercado Classe 3")</f>
        <v>Multimercado Classe 3</v>
      </c>
    </row>
    <row r="1342" spans="2:6" x14ac:dyDescent="0.25">
      <c r="B1342" s="13" t="s">
        <v>1411</v>
      </c>
      <c r="C1342" s="31">
        <v>29045335000108</v>
      </c>
      <c r="D1342" s="13" t="s">
        <v>667</v>
      </c>
      <c r="E1342" s="13" t="s">
        <v>2</v>
      </c>
      <c r="F1342" s="22" t="str">
        <f>HYPERLINK("#Mult_cl3!A1","Multimercado Classe 3")</f>
        <v>Multimercado Classe 3</v>
      </c>
    </row>
    <row r="1343" spans="2:6" x14ac:dyDescent="0.25">
      <c r="B1343" s="13" t="s">
        <v>1407</v>
      </c>
      <c r="C1343" s="31">
        <v>29078039000103</v>
      </c>
      <c r="D1343" s="13" t="s">
        <v>1492</v>
      </c>
      <c r="E1343" s="13" t="s">
        <v>6</v>
      </c>
      <c r="F1343" s="22" t="str">
        <f>HYPERLINK("#RF_cl2!A1","Renda Fixa Classe 2")</f>
        <v>Renda Fixa Classe 2</v>
      </c>
    </row>
    <row r="1344" spans="2:6" x14ac:dyDescent="0.25">
      <c r="B1344" s="13" t="s">
        <v>1411</v>
      </c>
      <c r="C1344" s="31">
        <v>29091970000121</v>
      </c>
      <c r="D1344" s="13" t="s">
        <v>1493</v>
      </c>
      <c r="E1344" s="13" t="s">
        <v>9</v>
      </c>
      <c r="F1344" s="22" t="str">
        <f>HYPERLINK("#Mult_cl1!A1","Multimercado Classe 1")</f>
        <v>Multimercado Classe 1</v>
      </c>
    </row>
    <row r="1345" spans="2:6" x14ac:dyDescent="0.25">
      <c r="B1345" s="13" t="s">
        <v>1411</v>
      </c>
      <c r="C1345" s="31">
        <v>29092136000150</v>
      </c>
      <c r="D1345" s="13" t="s">
        <v>617</v>
      </c>
      <c r="E1345" s="13" t="s">
        <v>9</v>
      </c>
      <c r="F1345" s="22" t="str">
        <f>HYPERLINK("#Mult_cl2!A1","Multimercado Classe 2")</f>
        <v>Multimercado Classe 2</v>
      </c>
    </row>
    <row r="1346" spans="2:6" x14ac:dyDescent="0.25">
      <c r="B1346" s="13" t="s">
        <v>1411</v>
      </c>
      <c r="C1346" s="31">
        <v>29157501000168</v>
      </c>
      <c r="D1346" s="13" t="s">
        <v>516</v>
      </c>
      <c r="E1346" s="13" t="s">
        <v>29</v>
      </c>
      <c r="F1346" s="22" t="str">
        <f>HYPERLINK("#Mult_cl4!A1","Multimercado Classe 4")</f>
        <v>Multimercado Classe 4</v>
      </c>
    </row>
    <row r="1347" spans="2:6" x14ac:dyDescent="0.25">
      <c r="B1347" s="13" t="s">
        <v>1411</v>
      </c>
      <c r="C1347" s="31">
        <v>29177308000199</v>
      </c>
      <c r="D1347" s="13" t="s">
        <v>349</v>
      </c>
      <c r="E1347" s="13" t="s">
        <v>3</v>
      </c>
      <c r="F1347" s="22" t="str">
        <f>HYPERLINK("#Mult_cl3!A1","Multimercado Classe 3")</f>
        <v>Multimercado Classe 3</v>
      </c>
    </row>
    <row r="1348" spans="2:6" x14ac:dyDescent="0.25">
      <c r="B1348" s="13" t="s">
        <v>1411</v>
      </c>
      <c r="C1348" s="31">
        <v>29178343000122</v>
      </c>
      <c r="D1348" s="13" t="s">
        <v>310</v>
      </c>
      <c r="E1348" s="13" t="s">
        <v>6</v>
      </c>
      <c r="F1348" s="22" t="str">
        <f>HYPERLINK("#Mult_cl3!A1","Multimercado Classe 3")</f>
        <v>Multimercado Classe 3</v>
      </c>
    </row>
    <row r="1349" spans="2:6" x14ac:dyDescent="0.25">
      <c r="B1349" s="13" t="s">
        <v>1411</v>
      </c>
      <c r="C1349" s="31">
        <v>29196937000166</v>
      </c>
      <c r="D1349" s="13" t="s">
        <v>300</v>
      </c>
      <c r="E1349" s="13" t="s">
        <v>7</v>
      </c>
      <c r="F1349" s="22" t="str">
        <f>HYPERLINK("#Mult_cl4!A1","Multimercado Classe 4")</f>
        <v>Multimercado Classe 4</v>
      </c>
    </row>
    <row r="1350" spans="2:6" x14ac:dyDescent="0.25">
      <c r="B1350" s="13" t="s">
        <v>1411</v>
      </c>
      <c r="C1350" s="31">
        <v>29242441000181</v>
      </c>
      <c r="D1350" s="13" t="s">
        <v>403</v>
      </c>
      <c r="E1350" s="13" t="s">
        <v>2</v>
      </c>
      <c r="F1350" s="22" t="str">
        <f>HYPERLINK("#Mult_cl4!A1","Multimercado Classe 4")</f>
        <v>Multimercado Classe 4</v>
      </c>
    </row>
    <row r="1351" spans="2:6" x14ac:dyDescent="0.25">
      <c r="B1351" s="13" t="s">
        <v>1407</v>
      </c>
      <c r="C1351" s="31">
        <v>29259706000154</v>
      </c>
      <c r="D1351" s="13" t="s">
        <v>1389</v>
      </c>
      <c r="E1351" s="13" t="s">
        <v>8</v>
      </c>
      <c r="F1351" s="22" t="str">
        <f>HYPERLINK("#RF_cl2!A1","Renda Fixa Classe 2")</f>
        <v>Renda Fixa Classe 2</v>
      </c>
    </row>
    <row r="1352" spans="2:6" x14ac:dyDescent="0.25">
      <c r="B1352" s="13" t="s">
        <v>1411</v>
      </c>
      <c r="C1352" s="31">
        <v>29275210000174</v>
      </c>
      <c r="D1352" s="13" t="s">
        <v>668</v>
      </c>
      <c r="E1352" s="13" t="s">
        <v>2</v>
      </c>
      <c r="F1352" s="22" t="str">
        <f>HYPERLINK("#Mult_cl2!A1","Multimercado Classe 2")</f>
        <v>Multimercado Classe 2</v>
      </c>
    </row>
    <row r="1353" spans="2:6" x14ac:dyDescent="0.25">
      <c r="B1353" s="13" t="s">
        <v>1411</v>
      </c>
      <c r="C1353" s="31">
        <v>29300848000118</v>
      </c>
      <c r="D1353" s="13" t="s">
        <v>638</v>
      </c>
      <c r="E1353" s="13" t="s">
        <v>31</v>
      </c>
      <c r="F1353" s="22" t="str">
        <f>HYPERLINK("#Mult_cl3!A1","Multimercado Classe 3")</f>
        <v>Multimercado Classe 3</v>
      </c>
    </row>
    <row r="1354" spans="2:6" x14ac:dyDescent="0.25">
      <c r="B1354" s="13" t="s">
        <v>1411</v>
      </c>
      <c r="C1354" s="31">
        <v>29389086000178</v>
      </c>
      <c r="D1354" s="13" t="s">
        <v>454</v>
      </c>
      <c r="E1354" s="13" t="s">
        <v>29</v>
      </c>
      <c r="F1354" s="22" t="str">
        <f>HYPERLINK("#Mult_cl3!A1","Multimercado Classe 3")</f>
        <v>Multimercado Classe 3</v>
      </c>
    </row>
    <row r="1355" spans="2:6" x14ac:dyDescent="0.25">
      <c r="B1355" s="13" t="s">
        <v>1411</v>
      </c>
      <c r="C1355" s="31">
        <v>29550612000130</v>
      </c>
      <c r="D1355" s="13" t="s">
        <v>57</v>
      </c>
      <c r="E1355" s="13" t="s">
        <v>6</v>
      </c>
      <c r="F1355" s="22" t="str">
        <f>HYPERLINK("#Mult_cl1!A1","Multimercado Classe 1")</f>
        <v>Multimercado Classe 1</v>
      </c>
    </row>
    <row r="1356" spans="2:6" x14ac:dyDescent="0.25">
      <c r="B1356" s="13" t="s">
        <v>1407</v>
      </c>
      <c r="C1356" s="31">
        <v>29562424000121</v>
      </c>
      <c r="D1356" s="13" t="s">
        <v>1494</v>
      </c>
      <c r="E1356" s="13" t="s">
        <v>2</v>
      </c>
      <c r="F1356" s="22" t="str">
        <f>HYPERLINK("#RF_cl2!A1","Renda Fixa Classe 2")</f>
        <v>Renda Fixa Classe 2</v>
      </c>
    </row>
    <row r="1357" spans="2:6" x14ac:dyDescent="0.25">
      <c r="B1357" s="13" t="s">
        <v>1411</v>
      </c>
      <c r="C1357" s="31">
        <v>29626006000150</v>
      </c>
      <c r="D1357" s="13" t="s">
        <v>1495</v>
      </c>
      <c r="E1357" s="13" t="s">
        <v>2</v>
      </c>
      <c r="F1357" s="22" t="str">
        <f>HYPERLINK("#Mult_cl4!A1","Multimercado Classe 4")</f>
        <v>Multimercado Classe 4</v>
      </c>
    </row>
    <row r="1358" spans="2:6" x14ac:dyDescent="0.25">
      <c r="B1358" s="13" t="s">
        <v>1411</v>
      </c>
      <c r="C1358" s="31">
        <v>29722437000110</v>
      </c>
      <c r="D1358" s="13" t="s">
        <v>1496</v>
      </c>
      <c r="E1358" s="13" t="s">
        <v>2</v>
      </c>
      <c r="F1358" s="22" t="str">
        <f>HYPERLINK("#Mult_cl4!A1","Multimercado Classe 4")</f>
        <v>Multimercado Classe 4</v>
      </c>
    </row>
    <row r="1359" spans="2:6" x14ac:dyDescent="0.25">
      <c r="B1359" s="13" t="s">
        <v>1411</v>
      </c>
      <c r="C1359" s="31">
        <v>29722458000136</v>
      </c>
      <c r="D1359" s="13" t="s">
        <v>1497</v>
      </c>
      <c r="E1359" s="13" t="s">
        <v>2</v>
      </c>
      <c r="F1359" s="22" t="str">
        <f>HYPERLINK("#Mult_cl2!A1","Multimercado Classe 2")</f>
        <v>Multimercado Classe 2</v>
      </c>
    </row>
    <row r="1360" spans="2:6" x14ac:dyDescent="0.25">
      <c r="B1360" s="13" t="s">
        <v>1411</v>
      </c>
      <c r="C1360" s="31">
        <v>29725811000131</v>
      </c>
      <c r="D1360" s="13" t="s">
        <v>1498</v>
      </c>
      <c r="E1360" s="13" t="s">
        <v>2</v>
      </c>
      <c r="F1360" s="22" t="str">
        <f>HYPERLINK("#Mult_cl4!A1","Multimercado Classe 4")</f>
        <v>Multimercado Classe 4</v>
      </c>
    </row>
    <row r="1361" spans="2:6" x14ac:dyDescent="0.25">
      <c r="B1361" s="13" t="s">
        <v>1411</v>
      </c>
      <c r="C1361" s="31">
        <v>29732909000116</v>
      </c>
      <c r="D1361" s="13" t="s">
        <v>55</v>
      </c>
      <c r="E1361" s="13" t="s">
        <v>2</v>
      </c>
      <c r="F1361" s="22" t="str">
        <f>HYPERLINK("#Mult_cl2!A1","Multimercado Classe 2")</f>
        <v>Multimercado Classe 2</v>
      </c>
    </row>
    <row r="1362" spans="2:6" x14ac:dyDescent="0.25">
      <c r="B1362" s="13" t="s">
        <v>1411</v>
      </c>
      <c r="C1362" s="31">
        <v>29733002000171</v>
      </c>
      <c r="D1362" s="13" t="s">
        <v>212</v>
      </c>
      <c r="E1362" s="13" t="s">
        <v>2</v>
      </c>
      <c r="F1362" s="22" t="str">
        <f>HYPERLINK("#Mult_cl4!A1","Multimercado Classe 4")</f>
        <v>Multimercado Classe 4</v>
      </c>
    </row>
    <row r="1363" spans="2:6" x14ac:dyDescent="0.25">
      <c r="B1363" s="13" t="s">
        <v>1411</v>
      </c>
      <c r="C1363" s="31">
        <v>29733120000180</v>
      </c>
      <c r="D1363" s="13" t="s">
        <v>661</v>
      </c>
      <c r="E1363" s="13" t="s">
        <v>2</v>
      </c>
      <c r="F1363" s="22" t="str">
        <f>HYPERLINK("#Mult_cl3!A1","Multimercado Classe 3")</f>
        <v>Multimercado Classe 3</v>
      </c>
    </row>
    <row r="1364" spans="2:6" x14ac:dyDescent="0.25">
      <c r="B1364" s="13" t="s">
        <v>1411</v>
      </c>
      <c r="C1364" s="31">
        <v>29734052000173</v>
      </c>
      <c r="D1364" s="13" t="s">
        <v>665</v>
      </c>
      <c r="E1364" s="13" t="s">
        <v>2</v>
      </c>
      <c r="F1364" s="22" t="str">
        <f>HYPERLINK("#Mult_cl3!A1","Multimercado Classe 3")</f>
        <v>Multimercado Classe 3</v>
      </c>
    </row>
    <row r="1365" spans="2:6" x14ac:dyDescent="0.25">
      <c r="B1365" s="13" t="s">
        <v>1411</v>
      </c>
      <c r="C1365" s="31">
        <v>29734143000109</v>
      </c>
      <c r="D1365" s="13" t="s">
        <v>585</v>
      </c>
      <c r="E1365" s="13" t="s">
        <v>2</v>
      </c>
      <c r="F1365" s="22" t="str">
        <f>HYPERLINK("#Mult_cl2!A1","Multimercado Classe 2")</f>
        <v>Multimercado Classe 2</v>
      </c>
    </row>
    <row r="1366" spans="2:6" x14ac:dyDescent="0.25">
      <c r="B1366" s="13" t="s">
        <v>1407</v>
      </c>
      <c r="C1366" s="31">
        <v>29773794000108</v>
      </c>
      <c r="D1366" s="13" t="s">
        <v>1391</v>
      </c>
      <c r="E1366" s="13" t="s">
        <v>3</v>
      </c>
      <c r="F1366" s="22" t="str">
        <f>HYPERLINK("#RF_cl4!A1","Renda Fixa Classe 4")</f>
        <v>Renda Fixa Classe 4</v>
      </c>
    </row>
    <row r="1367" spans="2:6" x14ac:dyDescent="0.25">
      <c r="B1367" s="13" t="s">
        <v>1407</v>
      </c>
      <c r="C1367" s="31">
        <v>29773806000102</v>
      </c>
      <c r="D1367" s="13" t="s">
        <v>1392</v>
      </c>
      <c r="E1367" s="13" t="s">
        <v>3</v>
      </c>
      <c r="F1367" s="22" t="str">
        <f>HYPERLINK("#RF_cl1!A1","Renda Fixa Classe 1")</f>
        <v>Renda Fixa Classe 1</v>
      </c>
    </row>
    <row r="1368" spans="2:6" x14ac:dyDescent="0.25">
      <c r="B1368" s="13" t="s">
        <v>1411</v>
      </c>
      <c r="C1368" s="31">
        <v>29941789000167</v>
      </c>
      <c r="D1368" s="13" t="s">
        <v>598</v>
      </c>
      <c r="E1368" s="13" t="s">
        <v>8</v>
      </c>
      <c r="F1368" s="22" t="str">
        <f>HYPERLINK("#Mult_cl3!A1","Multimercado Classe 3")</f>
        <v>Multimercado Classe 3</v>
      </c>
    </row>
    <row r="1369" spans="2:6" x14ac:dyDescent="0.25">
      <c r="B1369" s="13" t="s">
        <v>1411</v>
      </c>
      <c r="C1369" s="31">
        <v>29941862000109</v>
      </c>
      <c r="D1369" s="13" t="s">
        <v>603</v>
      </c>
      <c r="E1369" s="13" t="s">
        <v>8</v>
      </c>
      <c r="F1369" s="22" t="str">
        <f>HYPERLINK("#Mult_cl3!A1","Multimercado Classe 3")</f>
        <v>Multimercado Classe 3</v>
      </c>
    </row>
    <row r="1370" spans="2:6" x14ac:dyDescent="0.25">
      <c r="B1370" s="13" t="s">
        <v>1411</v>
      </c>
      <c r="C1370" s="31">
        <v>29941942000156</v>
      </c>
      <c r="D1370" s="13" t="s">
        <v>46</v>
      </c>
      <c r="E1370" s="13" t="s">
        <v>8</v>
      </c>
      <c r="F1370" s="22" t="str">
        <f>HYPERLINK("#Mult_cl2!A1","Multimercado Classe 2")</f>
        <v>Multimercado Classe 2</v>
      </c>
    </row>
    <row r="1371" spans="2:6" x14ac:dyDescent="0.25">
      <c r="B1371" s="13" t="s">
        <v>1411</v>
      </c>
      <c r="C1371" s="31">
        <v>29942200000145</v>
      </c>
      <c r="D1371" s="13" t="s">
        <v>650</v>
      </c>
      <c r="E1371" s="13" t="s">
        <v>8</v>
      </c>
      <c r="F1371" s="22" t="str">
        <f>HYPERLINK("#Mult_cl3!A1","Multimercado Classe 3")</f>
        <v>Multimercado Classe 3</v>
      </c>
    </row>
    <row r="1372" spans="2:6" x14ac:dyDescent="0.25">
      <c r="B1372" s="13" t="s">
        <v>1411</v>
      </c>
      <c r="C1372" s="31">
        <v>29942223000150</v>
      </c>
      <c r="D1372" s="13" t="s">
        <v>653</v>
      </c>
      <c r="E1372" s="13" t="s">
        <v>8</v>
      </c>
      <c r="F1372" s="22" t="str">
        <f>HYPERLINK("#Mult_cl3!A1","Multimercado Classe 3")</f>
        <v>Multimercado Classe 3</v>
      </c>
    </row>
    <row r="1373" spans="2:6" x14ac:dyDescent="0.25">
      <c r="B1373" s="13" t="s">
        <v>1407</v>
      </c>
      <c r="C1373" s="31">
        <v>30068728000116</v>
      </c>
      <c r="D1373" s="13" t="s">
        <v>1393</v>
      </c>
      <c r="E1373" s="13" t="s">
        <v>2</v>
      </c>
      <c r="F1373" s="22" t="str">
        <f>HYPERLINK("#RF_cl2!A1","Renda Fixa Classe 2")</f>
        <v>Renda Fixa Classe 2</v>
      </c>
    </row>
    <row r="1374" spans="2:6" x14ac:dyDescent="0.25">
      <c r="B1374" s="13" t="s">
        <v>1411</v>
      </c>
      <c r="C1374" s="31">
        <v>30102236000108</v>
      </c>
      <c r="D1374" s="13" t="s">
        <v>672</v>
      </c>
      <c r="E1374" s="13" t="s">
        <v>12</v>
      </c>
      <c r="F1374" s="22" t="str">
        <f>HYPERLINK("#Mult_cl2!A1","Multimercado Classe 2")</f>
        <v>Multimercado Classe 2</v>
      </c>
    </row>
    <row r="1375" spans="2:6" x14ac:dyDescent="0.25">
      <c r="B1375" s="13" t="s">
        <v>1407</v>
      </c>
      <c r="C1375" s="31">
        <v>30102516000108</v>
      </c>
      <c r="D1375" s="13" t="s">
        <v>1394</v>
      </c>
      <c r="E1375" s="13" t="s">
        <v>12</v>
      </c>
      <c r="F1375" s="22" t="str">
        <f>HYPERLINK("#RF_cl2!A1","Renda Fixa Classe 2")</f>
        <v>Renda Fixa Classe 2</v>
      </c>
    </row>
    <row r="1376" spans="2:6" x14ac:dyDescent="0.25">
      <c r="B1376" s="13" t="s">
        <v>1411</v>
      </c>
      <c r="C1376" s="31">
        <v>30103475000174</v>
      </c>
      <c r="D1376" s="13" t="s">
        <v>563</v>
      </c>
      <c r="E1376" s="13" t="s">
        <v>31</v>
      </c>
      <c r="F1376" s="22" t="str">
        <f>HYPERLINK("#Mult_cl2!A1","Multimercado Classe 2")</f>
        <v>Multimercado Classe 2</v>
      </c>
    </row>
    <row r="1377" spans="2:6" x14ac:dyDescent="0.25">
      <c r="B1377" s="13" t="s">
        <v>1411</v>
      </c>
      <c r="C1377" s="31">
        <v>30178912000119</v>
      </c>
      <c r="D1377" s="13" t="s">
        <v>47</v>
      </c>
      <c r="E1377" s="13" t="s">
        <v>2</v>
      </c>
      <c r="F1377" s="22" t="str">
        <f>HYPERLINK("#Mult_cl1!A1","Multimercado Classe 1")</f>
        <v>Multimercado Classe 1</v>
      </c>
    </row>
    <row r="1378" spans="2:6" x14ac:dyDescent="0.25">
      <c r="B1378" s="13" t="s">
        <v>1411</v>
      </c>
      <c r="C1378" s="31">
        <v>30329397000120</v>
      </c>
      <c r="D1378" s="13" t="s">
        <v>56</v>
      </c>
      <c r="E1378" s="13" t="s">
        <v>32</v>
      </c>
      <c r="F1378" s="22" t="str">
        <f>HYPERLINK("#Mult_cl3!A1","Multimercado Classe 3")</f>
        <v>Multimercado Classe 3</v>
      </c>
    </row>
    <row r="1379" spans="2:6" x14ac:dyDescent="0.25">
      <c r="B1379" s="13" t="s">
        <v>1411</v>
      </c>
      <c r="C1379" s="31">
        <v>30378546000141</v>
      </c>
      <c r="D1379" s="13" t="s">
        <v>448</v>
      </c>
      <c r="E1379" s="13" t="s">
        <v>10</v>
      </c>
      <c r="F1379" s="22" t="str">
        <f>HYPERLINK("#Mult_cl4!A1","Multimercado Classe 4")</f>
        <v>Multimercado Classe 4</v>
      </c>
    </row>
    <row r="1380" spans="2:6" x14ac:dyDescent="0.25">
      <c r="B1380" s="13" t="s">
        <v>1411</v>
      </c>
      <c r="C1380" s="31">
        <v>30378557000121</v>
      </c>
      <c r="D1380" s="13" t="s">
        <v>438</v>
      </c>
      <c r="E1380" s="13" t="s">
        <v>10</v>
      </c>
      <c r="F1380" s="22" t="str">
        <f>HYPERLINK("#Mult_cl4!A1","Multimercado Classe 4")</f>
        <v>Multimercado Classe 4</v>
      </c>
    </row>
    <row r="1381" spans="2:6" x14ac:dyDescent="0.25">
      <c r="B1381" s="13" t="s">
        <v>1407</v>
      </c>
      <c r="C1381" s="31">
        <v>30419291000118</v>
      </c>
      <c r="D1381" s="13" t="s">
        <v>1395</v>
      </c>
      <c r="E1381" s="13" t="s">
        <v>8</v>
      </c>
      <c r="F1381" s="22" t="str">
        <f>HYPERLINK("#RF_cl2!A1","Renda Fixa Classe 2")</f>
        <v>Renda Fixa Classe 2</v>
      </c>
    </row>
    <row r="1382" spans="2:6" x14ac:dyDescent="0.25">
      <c r="B1382" s="13" t="s">
        <v>1411</v>
      </c>
      <c r="C1382" s="31">
        <v>30441447000167</v>
      </c>
      <c r="D1382" s="13" t="s">
        <v>205</v>
      </c>
      <c r="E1382" s="13" t="s">
        <v>3</v>
      </c>
      <c r="F1382" s="22" t="str">
        <f>HYPERLINK("#Mult_cl4!A1","Multimercado Classe 4")</f>
        <v>Multimercado Classe 4</v>
      </c>
    </row>
    <row r="1383" spans="2:6" x14ac:dyDescent="0.25">
      <c r="B1383" s="13" t="s">
        <v>1411</v>
      </c>
      <c r="C1383" s="31">
        <v>30441458000147</v>
      </c>
      <c r="D1383" s="13" t="s">
        <v>179</v>
      </c>
      <c r="E1383" s="13" t="s">
        <v>3</v>
      </c>
      <c r="F1383" s="22" t="str">
        <f>HYPERLINK("#Mult_cl4!A1","Multimercado Classe 4")</f>
        <v>Multimercado Classe 4</v>
      </c>
    </row>
    <row r="1384" spans="2:6" x14ac:dyDescent="0.25">
      <c r="B1384" s="13" t="s">
        <v>1411</v>
      </c>
      <c r="C1384" s="31">
        <v>30453262000172</v>
      </c>
      <c r="D1384" s="13" t="s">
        <v>339</v>
      </c>
      <c r="E1384" s="13" t="s">
        <v>2</v>
      </c>
      <c r="F1384" s="22" t="str">
        <f>HYPERLINK("#Mult_cl3!A1","Multimercado Classe 3")</f>
        <v>Multimercado Classe 3</v>
      </c>
    </row>
    <row r="1385" spans="2:6" x14ac:dyDescent="0.25">
      <c r="B1385" s="13" t="s">
        <v>1411</v>
      </c>
      <c r="C1385" s="31">
        <v>30453338000160</v>
      </c>
      <c r="D1385" s="13" t="s">
        <v>129</v>
      </c>
      <c r="E1385" s="13" t="s">
        <v>2</v>
      </c>
      <c r="F1385" s="22" t="str">
        <f>HYPERLINK("#Mult_cl4!A1","Multimercado Classe 4")</f>
        <v>Multimercado Classe 4</v>
      </c>
    </row>
    <row r="1386" spans="2:6" x14ac:dyDescent="0.25">
      <c r="B1386" s="13" t="s">
        <v>1411</v>
      </c>
      <c r="C1386" s="31">
        <v>30453352000163</v>
      </c>
      <c r="D1386" s="13" t="s">
        <v>239</v>
      </c>
      <c r="E1386" s="13" t="s">
        <v>2</v>
      </c>
      <c r="F1386" s="22" t="str">
        <f>HYPERLINK("#Mult_cl4!A1","Multimercado Classe 4")</f>
        <v>Multimercado Classe 4</v>
      </c>
    </row>
    <row r="1387" spans="2:6" x14ac:dyDescent="0.25">
      <c r="B1387" s="13" t="s">
        <v>1411</v>
      </c>
      <c r="C1387" s="31">
        <v>30493047000103</v>
      </c>
      <c r="D1387" s="13" t="s">
        <v>507</v>
      </c>
      <c r="E1387" s="13" t="s">
        <v>2</v>
      </c>
      <c r="F1387" s="22" t="str">
        <f>HYPERLINK("#Mult_cl3!A1","Multimercado Classe 3")</f>
        <v>Multimercado Classe 3</v>
      </c>
    </row>
    <row r="1388" spans="2:6" x14ac:dyDescent="0.25">
      <c r="B1388" s="13" t="s">
        <v>1411</v>
      </c>
      <c r="C1388" s="31">
        <v>30507590000104</v>
      </c>
      <c r="D1388" s="13" t="s">
        <v>652</v>
      </c>
      <c r="E1388" s="13" t="s">
        <v>2</v>
      </c>
      <c r="F1388" s="22" t="str">
        <f>HYPERLINK("#Mult_cl3!A1","Multimercado Classe 3")</f>
        <v>Multimercado Classe 3</v>
      </c>
    </row>
    <row r="1389" spans="2:6" x14ac:dyDescent="0.25">
      <c r="B1389" s="13" t="s">
        <v>1411</v>
      </c>
      <c r="C1389" s="31">
        <v>30507620000182</v>
      </c>
      <c r="D1389" s="13" t="s">
        <v>51</v>
      </c>
      <c r="E1389" s="13" t="s">
        <v>2</v>
      </c>
      <c r="F1389" s="22" t="str">
        <f>HYPERLINK("#Mult_cl3!A1","Multimercado Classe 3")</f>
        <v>Multimercado Classe 3</v>
      </c>
    </row>
    <row r="1390" spans="2:6" x14ac:dyDescent="0.25">
      <c r="B1390" s="13" t="s">
        <v>1411</v>
      </c>
      <c r="C1390" s="31">
        <v>30520937000159</v>
      </c>
      <c r="D1390" s="13" t="s">
        <v>639</v>
      </c>
      <c r="E1390" s="13" t="s">
        <v>2</v>
      </c>
      <c r="F1390" s="22" t="str">
        <f>HYPERLINK("#Mult_cl2!A1","Multimercado Classe 2")</f>
        <v>Multimercado Classe 2</v>
      </c>
    </row>
    <row r="1391" spans="2:6" x14ac:dyDescent="0.25">
      <c r="B1391" s="13" t="s">
        <v>1411</v>
      </c>
      <c r="C1391" s="31">
        <v>30520976000156</v>
      </c>
      <c r="D1391" s="13" t="s">
        <v>572</v>
      </c>
      <c r="E1391" s="13" t="s">
        <v>2</v>
      </c>
      <c r="F1391" s="22" t="str">
        <f>HYPERLINK("#Mult_cl2!A1","Multimercado Classe 2")</f>
        <v>Multimercado Classe 2</v>
      </c>
    </row>
    <row r="1392" spans="2:6" x14ac:dyDescent="0.25">
      <c r="B1392" s="13" t="s">
        <v>1411</v>
      </c>
      <c r="C1392" s="31">
        <v>30521533000180</v>
      </c>
      <c r="D1392" s="13" t="s">
        <v>341</v>
      </c>
      <c r="E1392" s="13" t="s">
        <v>2</v>
      </c>
      <c r="F1392" s="22" t="str">
        <f>HYPERLINK("#Mult_cl3!A1","Multimercado Classe 3")</f>
        <v>Multimercado Classe 3</v>
      </c>
    </row>
    <row r="1393" spans="2:6" x14ac:dyDescent="0.25">
      <c r="B1393" s="13" t="s">
        <v>1411</v>
      </c>
      <c r="C1393" s="31">
        <v>30576526000185</v>
      </c>
      <c r="D1393" s="13" t="s">
        <v>640</v>
      </c>
      <c r="E1393" s="13" t="s">
        <v>2</v>
      </c>
      <c r="F1393" s="22" t="str">
        <f>HYPERLINK("#Mult_cl2!A1","Multimercado Classe 2")</f>
        <v>Multimercado Classe 2</v>
      </c>
    </row>
    <row r="1394" spans="2:6" x14ac:dyDescent="0.25">
      <c r="B1394" s="13" t="s">
        <v>1407</v>
      </c>
      <c r="C1394" s="31">
        <v>30593233000106</v>
      </c>
      <c r="D1394" s="13" t="s">
        <v>1396</v>
      </c>
      <c r="E1394" s="13" t="s">
        <v>8</v>
      </c>
      <c r="F1394" s="22" t="str">
        <f t="shared" ref="F1394:F1400" si="11">HYPERLINK("#RF_cl2!A1","Renda Fixa Classe 2")</f>
        <v>Renda Fixa Classe 2</v>
      </c>
    </row>
    <row r="1395" spans="2:6" x14ac:dyDescent="0.25">
      <c r="B1395" s="13" t="s">
        <v>1407</v>
      </c>
      <c r="C1395" s="31">
        <v>30624891000118</v>
      </c>
      <c r="D1395" s="13" t="s">
        <v>1397</v>
      </c>
      <c r="E1395" s="13" t="s">
        <v>8</v>
      </c>
      <c r="F1395" s="22" t="str">
        <f t="shared" si="11"/>
        <v>Renda Fixa Classe 2</v>
      </c>
    </row>
    <row r="1396" spans="2:6" x14ac:dyDescent="0.25">
      <c r="B1396" s="13" t="s">
        <v>1407</v>
      </c>
      <c r="C1396" s="31">
        <v>30641409000158</v>
      </c>
      <c r="D1396" s="13" t="s">
        <v>1398</v>
      </c>
      <c r="E1396" s="13" t="s">
        <v>3</v>
      </c>
      <c r="F1396" s="22" t="str">
        <f t="shared" si="11"/>
        <v>Renda Fixa Classe 2</v>
      </c>
    </row>
    <row r="1397" spans="2:6" x14ac:dyDescent="0.25">
      <c r="B1397" s="13" t="s">
        <v>1407</v>
      </c>
      <c r="C1397" s="31">
        <v>30641425000140</v>
      </c>
      <c r="D1397" s="13" t="s">
        <v>1399</v>
      </c>
      <c r="E1397" s="13" t="s">
        <v>3</v>
      </c>
      <c r="F1397" s="22" t="str">
        <f t="shared" si="11"/>
        <v>Renda Fixa Classe 2</v>
      </c>
    </row>
    <row r="1398" spans="2:6" x14ac:dyDescent="0.25">
      <c r="B1398" s="13" t="s">
        <v>1407</v>
      </c>
      <c r="C1398" s="31">
        <v>30641449000108</v>
      </c>
      <c r="D1398" s="13" t="s">
        <v>1400</v>
      </c>
      <c r="E1398" s="13" t="s">
        <v>3</v>
      </c>
      <c r="F1398" s="22" t="str">
        <f t="shared" si="11"/>
        <v>Renda Fixa Classe 2</v>
      </c>
    </row>
    <row r="1399" spans="2:6" x14ac:dyDescent="0.25">
      <c r="B1399" s="13" t="s">
        <v>1407</v>
      </c>
      <c r="C1399" s="31">
        <v>30641454000102</v>
      </c>
      <c r="D1399" s="13" t="s">
        <v>1401</v>
      </c>
      <c r="E1399" s="13" t="s">
        <v>3</v>
      </c>
      <c r="F1399" s="22" t="str">
        <f t="shared" si="11"/>
        <v>Renda Fixa Classe 2</v>
      </c>
    </row>
    <row r="1400" spans="2:6" x14ac:dyDescent="0.25">
      <c r="B1400" s="13" t="s">
        <v>1407</v>
      </c>
      <c r="C1400" s="31">
        <v>30641464000148</v>
      </c>
      <c r="D1400" s="13" t="s">
        <v>1402</v>
      </c>
      <c r="E1400" s="13" t="s">
        <v>3</v>
      </c>
      <c r="F1400" s="22" t="str">
        <f t="shared" si="11"/>
        <v>Renda Fixa Classe 2</v>
      </c>
    </row>
    <row r="1401" spans="2:6" x14ac:dyDescent="0.25">
      <c r="B1401" s="13" t="s">
        <v>1411</v>
      </c>
      <c r="C1401" s="31">
        <v>30830240000184</v>
      </c>
      <c r="D1401" s="13" t="s">
        <v>48</v>
      </c>
      <c r="E1401" s="13" t="s">
        <v>41</v>
      </c>
      <c r="F1401" s="22" t="str">
        <f>HYPERLINK("#Mult_cl1!A1","Multimercado Classe 1")</f>
        <v>Multimercado Classe 1</v>
      </c>
    </row>
    <row r="1402" spans="2:6" x14ac:dyDescent="0.25">
      <c r="B1402" s="13" t="s">
        <v>1411</v>
      </c>
      <c r="C1402" s="31">
        <v>30869348000180</v>
      </c>
      <c r="D1402" s="13" t="s">
        <v>620</v>
      </c>
      <c r="E1402" s="13" t="s">
        <v>2</v>
      </c>
      <c r="F1402" s="22" t="str">
        <f>HYPERLINK("#Mult_cl2!A1","Multimercado Classe 2")</f>
        <v>Multimercado Classe 2</v>
      </c>
    </row>
    <row r="1403" spans="2:6" x14ac:dyDescent="0.25">
      <c r="B1403" s="13" t="s">
        <v>1407</v>
      </c>
      <c r="C1403" s="31">
        <v>30877540000119</v>
      </c>
      <c r="D1403" s="13" t="s">
        <v>1403</v>
      </c>
      <c r="E1403" s="13" t="s">
        <v>2</v>
      </c>
      <c r="F1403" s="22" t="str">
        <f>HYPERLINK("#RF_cl2!A1","Renda Fixa Classe 2")</f>
        <v>Renda Fixa Classe 2</v>
      </c>
    </row>
    <row r="1404" spans="2:6" x14ac:dyDescent="0.25">
      <c r="B1404" s="13" t="s">
        <v>1407</v>
      </c>
      <c r="C1404" s="31">
        <v>30910166000106</v>
      </c>
      <c r="D1404" s="13" t="s">
        <v>1404</v>
      </c>
      <c r="E1404" s="13" t="s">
        <v>41</v>
      </c>
      <c r="F1404" s="22" t="str">
        <f>HYPERLINK("#RF_cl2!A1","Renda Fixa Classe 2")</f>
        <v>Renda Fixa Classe 2</v>
      </c>
    </row>
    <row r="1405" spans="2:6" x14ac:dyDescent="0.25">
      <c r="B1405" s="13" t="s">
        <v>1411</v>
      </c>
      <c r="C1405" s="31">
        <v>31247304000181</v>
      </c>
      <c r="D1405" s="13" t="s">
        <v>630</v>
      </c>
      <c r="E1405" s="13" t="s">
        <v>2</v>
      </c>
      <c r="F1405" s="22" t="str">
        <f>HYPERLINK("#Mult_cl2!A1","Multimercado Classe 2")</f>
        <v>Multimercado Classe 2</v>
      </c>
    </row>
    <row r="1406" spans="2:6" x14ac:dyDescent="0.25">
      <c r="B1406" s="13" t="s">
        <v>1411</v>
      </c>
      <c r="C1406" s="31">
        <v>31248020000100</v>
      </c>
      <c r="D1406" s="13" t="s">
        <v>338</v>
      </c>
      <c r="E1406" s="13" t="s">
        <v>2</v>
      </c>
      <c r="F1406" s="22" t="str">
        <f>HYPERLINK("#Mult_cl3!A1","Multimercado Classe 3")</f>
        <v>Multimercado Classe 3</v>
      </c>
    </row>
    <row r="1407" spans="2:6" x14ac:dyDescent="0.25">
      <c r="B1407" s="13" t="s">
        <v>1407</v>
      </c>
      <c r="C1407" s="31">
        <v>31353579000108</v>
      </c>
      <c r="D1407" s="13" t="s">
        <v>1405</v>
      </c>
      <c r="E1407" s="13" t="s">
        <v>2</v>
      </c>
      <c r="F1407" s="22" t="str">
        <f>HYPERLINK("#RF_cl2!A1","Renda Fixa Classe 2")</f>
        <v>Renda Fixa Classe 2</v>
      </c>
    </row>
    <row r="1408" spans="2:6" x14ac:dyDescent="0.25">
      <c r="B1408" s="13" t="s">
        <v>1407</v>
      </c>
      <c r="C1408" s="31">
        <v>31506529000105</v>
      </c>
      <c r="D1408" s="13" t="s">
        <v>1406</v>
      </c>
      <c r="E1408" s="13" t="s">
        <v>41</v>
      </c>
      <c r="F1408" s="22" t="str">
        <f>HYPERLINK("#RF_cl2!A1","Renda Fixa Classe 2")</f>
        <v>Renda Fixa Classe 2</v>
      </c>
    </row>
    <row r="1409" spans="1:6" x14ac:dyDescent="0.25">
      <c r="B1409" s="13" t="s">
        <v>1411</v>
      </c>
      <c r="C1409" s="31">
        <v>97519429000121</v>
      </c>
      <c r="D1409" s="13" t="s">
        <v>169</v>
      </c>
      <c r="E1409" s="13" t="s">
        <v>8</v>
      </c>
      <c r="F1409" s="22" t="str">
        <f>HYPERLINK("#Mult_cl4!A1","Multimercado Classe 4")</f>
        <v>Multimercado Classe 4</v>
      </c>
    </row>
    <row r="1410" spans="1:6" x14ac:dyDescent="0.25">
      <c r="B1410" s="13" t="s">
        <v>1411</v>
      </c>
      <c r="C1410" s="31">
        <v>97519479000109</v>
      </c>
      <c r="D1410" s="13" t="s">
        <v>237</v>
      </c>
      <c r="E1410" s="13" t="s">
        <v>8</v>
      </c>
      <c r="F1410" s="22" t="str">
        <f>HYPERLINK("#Mult_cl4!A1","Multimercado Classe 4")</f>
        <v>Multimercado Classe 4</v>
      </c>
    </row>
    <row r="1411" spans="1:6" x14ac:dyDescent="0.25">
      <c r="B1411" s="13" t="s">
        <v>1411</v>
      </c>
      <c r="C1411" s="31">
        <v>97519615000160</v>
      </c>
      <c r="D1411" s="13" t="s">
        <v>105</v>
      </c>
      <c r="E1411" s="13" t="s">
        <v>8</v>
      </c>
      <c r="F1411" s="22" t="str">
        <f>HYPERLINK("#Mult_cl3!A1","Multimercado Classe 3")</f>
        <v>Multimercado Classe 3</v>
      </c>
    </row>
    <row r="1412" spans="1:6" x14ac:dyDescent="0.25">
      <c r="B1412" s="13" t="s">
        <v>1411</v>
      </c>
      <c r="C1412" s="31">
        <v>97519635000131</v>
      </c>
      <c r="D1412" s="13" t="s">
        <v>578</v>
      </c>
      <c r="E1412" s="13" t="s">
        <v>8</v>
      </c>
      <c r="F1412" s="22" t="str">
        <f>HYPERLINK("#Mult_cl3!A1","Multimercado Classe 3")</f>
        <v>Multimercado Classe 3</v>
      </c>
    </row>
    <row r="1413" spans="1:6" x14ac:dyDescent="0.25">
      <c r="B1413" s="13" t="s">
        <v>1411</v>
      </c>
      <c r="C1413" s="31">
        <v>97519665000148</v>
      </c>
      <c r="D1413" s="13" t="s">
        <v>568</v>
      </c>
      <c r="E1413" s="13" t="s">
        <v>8</v>
      </c>
      <c r="F1413" s="22" t="str">
        <f>HYPERLINK("#Mult_cl3!A1","Multimercado Classe 3")</f>
        <v>Multimercado Classe 3</v>
      </c>
    </row>
    <row r="1414" spans="1:6" x14ac:dyDescent="0.25"/>
    <row r="1415" spans="1:6" hidden="1" x14ac:dyDescent="0.25">
      <c r="A1415" t="s">
        <v>1420</v>
      </c>
    </row>
    <row r="1416" spans="1:6" x14ac:dyDescent="0.25"/>
    <row r="1417" spans="1:6" x14ac:dyDescent="0.25"/>
    <row r="1418" spans="1:6" x14ac:dyDescent="0.25"/>
    <row r="1419" spans="1:6" x14ac:dyDescent="0.25"/>
    <row r="1420" spans="1:6" x14ac:dyDescent="0.25"/>
    <row r="1421" spans="1:6" x14ac:dyDescent="0.25"/>
    <row r="1422" spans="1:6" x14ac:dyDescent="0.25"/>
    <row r="1423" spans="1:6" x14ac:dyDescent="0.25"/>
    <row r="1424" spans="1:6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</sheetData>
  <mergeCells count="1">
    <mergeCell ref="B3:F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N365"/>
  <sheetViews>
    <sheetView showGridLines="0" zoomScaleNormal="100" workbookViewId="0">
      <pane ySplit="6" topLeftCell="A7" activePane="bottomLeft" state="frozen"/>
      <selection activeCell="E10" sqref="E10"/>
      <selection pane="bottomLeft" activeCell="B7" sqref="B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12" width="9.140625" customWidth="1"/>
    <col min="13" max="14" width="0" hidden="1" customWidth="1"/>
    <col min="15" max="16384" width="9.140625" hidden="1"/>
  </cols>
  <sheetData>
    <row r="1" spans="1:10" x14ac:dyDescent="0.25">
      <c r="A1" s="8" t="s">
        <v>40</v>
      </c>
      <c r="B1" s="8"/>
    </row>
    <row r="2" spans="1:10" x14ac:dyDescent="0.25"/>
    <row r="3" spans="1:10" ht="18" customHeight="1" x14ac:dyDescent="0.25">
      <c r="B3" s="40" t="s">
        <v>1414</v>
      </c>
      <c r="C3" s="40"/>
      <c r="D3" s="40"/>
      <c r="E3" s="40"/>
      <c r="F3" s="40"/>
      <c r="G3" s="40"/>
      <c r="H3" s="40"/>
    </row>
    <row r="4" spans="1:10" x14ac:dyDescent="0.25"/>
    <row r="5" spans="1:10" x14ac:dyDescent="0.25"/>
    <row r="6" spans="1:10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J6" s="23" t="str">
        <f>HYPERLINK("#Pesquisa!A1","Voltar para pesquisa")</f>
        <v>Voltar para pesquisa</v>
      </c>
    </row>
    <row r="7" spans="1:10" x14ac:dyDescent="0.25">
      <c r="B7" s="32">
        <v>4511286000120</v>
      </c>
      <c r="C7" s="4" t="s">
        <v>876</v>
      </c>
      <c r="D7" s="3" t="s">
        <v>2</v>
      </c>
      <c r="E7" s="11">
        <v>4</v>
      </c>
      <c r="F7" s="5">
        <v>0.24770643149250221</v>
      </c>
      <c r="G7" s="10">
        <v>0.24700964025809299</v>
      </c>
      <c r="H7" s="10">
        <v>9.7681169616051999E-2</v>
      </c>
    </row>
    <row r="8" spans="1:10" x14ac:dyDescent="0.25">
      <c r="B8" s="32">
        <v>11530140000198</v>
      </c>
      <c r="C8" s="4" t="s">
        <v>1096</v>
      </c>
      <c r="D8" s="3" t="s">
        <v>2</v>
      </c>
      <c r="E8" s="11">
        <v>4</v>
      </c>
      <c r="F8" s="5">
        <v>0.16141688239858878</v>
      </c>
      <c r="G8" s="10">
        <v>0.193750896025255</v>
      </c>
      <c r="H8" s="10">
        <v>9.7681169616051999E-2</v>
      </c>
    </row>
    <row r="9" spans="1:10" x14ac:dyDescent="0.25">
      <c r="B9" s="32">
        <v>12823627000121</v>
      </c>
      <c r="C9" s="4" t="s">
        <v>1127</v>
      </c>
      <c r="D9" s="3" t="s">
        <v>2</v>
      </c>
      <c r="E9" s="11">
        <v>4</v>
      </c>
      <c r="F9" s="5">
        <v>0.15124474353277254</v>
      </c>
      <c r="G9" s="10">
        <v>0.15216159162416501</v>
      </c>
      <c r="H9" s="10">
        <v>9.7681169616051999E-2</v>
      </c>
    </row>
    <row r="10" spans="1:10" x14ac:dyDescent="0.25">
      <c r="B10" s="32">
        <v>15174656000106</v>
      </c>
      <c r="C10" s="4" t="s">
        <v>1166</v>
      </c>
      <c r="D10" s="3" t="s">
        <v>5</v>
      </c>
      <c r="E10" s="11">
        <v>4</v>
      </c>
      <c r="F10" s="5">
        <v>0.17064348421707487</v>
      </c>
      <c r="G10" s="10">
        <v>0.240603027995936</v>
      </c>
      <c r="H10" s="10">
        <v>9.7681169616051999E-2</v>
      </c>
    </row>
    <row r="11" spans="1:10" x14ac:dyDescent="0.25">
      <c r="B11" s="32">
        <v>17758550000177</v>
      </c>
      <c r="C11" s="4" t="s">
        <v>1215</v>
      </c>
      <c r="D11" s="3" t="s">
        <v>8</v>
      </c>
      <c r="E11" s="11">
        <v>4</v>
      </c>
      <c r="F11" s="5">
        <v>0.15331541956999864</v>
      </c>
      <c r="G11" s="10">
        <v>0.20065022647688399</v>
      </c>
      <c r="H11" s="10">
        <v>9.7681169616051999E-2</v>
      </c>
    </row>
    <row r="12" spans="1:10" x14ac:dyDescent="0.25">
      <c r="B12" s="32">
        <v>17758784000114</v>
      </c>
      <c r="C12" s="4" t="s">
        <v>1216</v>
      </c>
      <c r="D12" s="3" t="s">
        <v>8</v>
      </c>
      <c r="E12" s="11">
        <v>4</v>
      </c>
      <c r="F12" s="5">
        <v>0.14881125080836272</v>
      </c>
      <c r="G12" s="10">
        <v>0.197285267206434</v>
      </c>
      <c r="H12" s="10">
        <v>9.7681169616051999E-2</v>
      </c>
    </row>
    <row r="13" spans="1:10" x14ac:dyDescent="0.25">
      <c r="B13" s="32">
        <v>17803961000137</v>
      </c>
      <c r="C13" s="4" t="s">
        <v>1217</v>
      </c>
      <c r="D13" s="3" t="s">
        <v>12</v>
      </c>
      <c r="E13" s="11">
        <v>4</v>
      </c>
      <c r="F13" s="5">
        <v>0.17172627350137804</v>
      </c>
      <c r="G13" s="10">
        <v>0.188847526643868</v>
      </c>
      <c r="H13" s="10">
        <v>9.7681169616051999E-2</v>
      </c>
    </row>
    <row r="14" spans="1:10" x14ac:dyDescent="0.25">
      <c r="B14" s="32">
        <v>18821608000142</v>
      </c>
      <c r="C14" s="4" t="s">
        <v>1230</v>
      </c>
      <c r="D14" s="3" t="s">
        <v>11</v>
      </c>
      <c r="E14" s="11">
        <v>4</v>
      </c>
      <c r="F14" s="5">
        <v>0.1889645308932438</v>
      </c>
      <c r="G14" s="10">
        <v>0.277341978885697</v>
      </c>
      <c r="H14" s="10">
        <v>9.7681169616051999E-2</v>
      </c>
    </row>
    <row r="15" spans="1:10" x14ac:dyDescent="0.25">
      <c r="B15" s="32">
        <v>20189837000138</v>
      </c>
      <c r="C15" s="4" t="s">
        <v>1247</v>
      </c>
      <c r="D15" s="3" t="s">
        <v>8</v>
      </c>
      <c r="E15" s="11">
        <v>4</v>
      </c>
      <c r="F15" s="5">
        <v>0.18948020344395616</v>
      </c>
      <c r="G15" s="10">
        <v>0.21936901339425</v>
      </c>
      <c r="H15" s="10">
        <v>9.7681169616051999E-2</v>
      </c>
    </row>
    <row r="16" spans="1:10" x14ac:dyDescent="0.25">
      <c r="B16" s="32">
        <v>20288512000102</v>
      </c>
      <c r="C16" s="4" t="s">
        <v>1253</v>
      </c>
      <c r="D16" s="3" t="s">
        <v>8</v>
      </c>
      <c r="E16" s="11">
        <v>4</v>
      </c>
      <c r="F16" s="5">
        <v>0.16640747170243408</v>
      </c>
      <c r="G16" s="10">
        <v>0.222807922854733</v>
      </c>
      <c r="H16" s="10">
        <v>9.7681169616051999E-2</v>
      </c>
    </row>
    <row r="17" spans="2:8" x14ac:dyDescent="0.25">
      <c r="B17" s="32">
        <v>21347549000127</v>
      </c>
      <c r="C17" s="4" t="s">
        <v>1269</v>
      </c>
      <c r="D17" s="3" t="s">
        <v>10</v>
      </c>
      <c r="E17" s="11">
        <v>4</v>
      </c>
      <c r="F17" s="5">
        <v>0.1549214657259535</v>
      </c>
      <c r="G17" s="10">
        <v>0.197031971001322</v>
      </c>
      <c r="H17" s="10">
        <v>9.7681169616051999E-2</v>
      </c>
    </row>
    <row r="18" spans="2:8" x14ac:dyDescent="0.25">
      <c r="B18" s="32">
        <v>21397874000102</v>
      </c>
      <c r="C18" s="4" t="s">
        <v>1272</v>
      </c>
      <c r="D18" s="3" t="s">
        <v>31</v>
      </c>
      <c r="E18" s="11">
        <v>4</v>
      </c>
      <c r="F18" s="5">
        <v>0.17661368977348468</v>
      </c>
      <c r="G18" s="10">
        <v>0.22983934020576</v>
      </c>
      <c r="H18" s="10">
        <v>9.7681169616051999E-2</v>
      </c>
    </row>
    <row r="19" spans="2:8" x14ac:dyDescent="0.25">
      <c r="B19" s="32">
        <v>21407336000143</v>
      </c>
      <c r="C19" s="4" t="s">
        <v>1273</v>
      </c>
      <c r="D19" s="3" t="s">
        <v>8</v>
      </c>
      <c r="E19" s="11">
        <v>4</v>
      </c>
      <c r="F19" s="5">
        <v>0.15628444613966527</v>
      </c>
      <c r="G19" s="10">
        <v>0.188476325351908</v>
      </c>
      <c r="H19" s="10">
        <v>9.7681169616051999E-2</v>
      </c>
    </row>
    <row r="20" spans="2:8" x14ac:dyDescent="0.25">
      <c r="B20" s="32">
        <v>21407547000186</v>
      </c>
      <c r="C20" s="4" t="s">
        <v>1274</v>
      </c>
      <c r="D20" s="3" t="s">
        <v>8</v>
      </c>
      <c r="E20" s="11">
        <v>4</v>
      </c>
      <c r="F20" s="5">
        <v>0.16151147455860887</v>
      </c>
      <c r="G20" s="10">
        <v>0.19180822337839101</v>
      </c>
      <c r="H20" s="10">
        <v>9.7681169616051999E-2</v>
      </c>
    </row>
    <row r="21" spans="2:8" x14ac:dyDescent="0.25">
      <c r="B21" s="32">
        <v>21888776000160</v>
      </c>
      <c r="C21" s="4" t="s">
        <v>1287</v>
      </c>
      <c r="D21" s="3" t="s">
        <v>8</v>
      </c>
      <c r="E21" s="11">
        <v>4</v>
      </c>
      <c r="F21" s="5">
        <v>0.16123243108289656</v>
      </c>
      <c r="G21" s="10">
        <v>0.22490000699207899</v>
      </c>
      <c r="H21" s="10">
        <v>9.7681169616051999E-2</v>
      </c>
    </row>
    <row r="22" spans="2:8" x14ac:dyDescent="0.25">
      <c r="B22" s="32">
        <v>22426747000149</v>
      </c>
      <c r="C22" s="4" t="s">
        <v>1294</v>
      </c>
      <c r="D22" s="3" t="s">
        <v>8</v>
      </c>
      <c r="E22" s="11">
        <v>4</v>
      </c>
      <c r="F22" s="5">
        <v>0.18105947533217809</v>
      </c>
      <c r="G22" s="10">
        <v>0.22931748452807599</v>
      </c>
      <c r="H22" s="10">
        <v>9.7681169616051999E-2</v>
      </c>
    </row>
    <row r="23" spans="2:8" x14ac:dyDescent="0.25">
      <c r="B23" s="32">
        <v>22918315000155</v>
      </c>
      <c r="C23" s="4" t="s">
        <v>1296</v>
      </c>
      <c r="D23" s="3" t="s">
        <v>12</v>
      </c>
      <c r="E23" s="11">
        <v>4</v>
      </c>
      <c r="F23" s="5">
        <v>0.17732838862994119</v>
      </c>
      <c r="G23" s="10">
        <v>0.192147687369984</v>
      </c>
      <c r="H23" s="10">
        <v>9.7681169616051999E-2</v>
      </c>
    </row>
    <row r="24" spans="2:8" x14ac:dyDescent="0.25">
      <c r="B24" s="32">
        <v>23546603000199</v>
      </c>
      <c r="C24" s="4" t="s">
        <v>1300</v>
      </c>
      <c r="D24" s="3" t="s">
        <v>8</v>
      </c>
      <c r="E24" s="11">
        <v>4</v>
      </c>
      <c r="F24" s="5">
        <v>0.16968275978339453</v>
      </c>
      <c r="G24" s="10">
        <v>0.196819947827684</v>
      </c>
      <c r="H24" s="10">
        <v>9.7681169616051999E-2</v>
      </c>
    </row>
    <row r="25" spans="2:8" x14ac:dyDescent="0.25">
      <c r="B25" s="32">
        <v>23546652000121</v>
      </c>
      <c r="C25" s="4" t="s">
        <v>1301</v>
      </c>
      <c r="D25" s="3" t="s">
        <v>8</v>
      </c>
      <c r="E25" s="11">
        <v>4</v>
      </c>
      <c r="F25" s="5">
        <v>0.17856820247246294</v>
      </c>
      <c r="G25" s="10">
        <v>0.202548078420066</v>
      </c>
      <c r="H25" s="10">
        <v>9.7681169616051999E-2</v>
      </c>
    </row>
    <row r="26" spans="2:8" x14ac:dyDescent="0.25">
      <c r="B26" s="32">
        <v>23546663000101</v>
      </c>
      <c r="C26" s="4" t="s">
        <v>1302</v>
      </c>
      <c r="D26" s="3" t="s">
        <v>8</v>
      </c>
      <c r="E26" s="11">
        <v>4</v>
      </c>
      <c r="F26" s="5">
        <v>0.17320513807199417</v>
      </c>
      <c r="G26" s="10">
        <v>0.199086590414813</v>
      </c>
      <c r="H26" s="10">
        <v>9.7681169616051999E-2</v>
      </c>
    </row>
    <row r="27" spans="2:8" x14ac:dyDescent="0.25">
      <c r="B27" s="32">
        <v>23837988000143</v>
      </c>
      <c r="C27" s="4" t="s">
        <v>1309</v>
      </c>
      <c r="D27" s="3" t="s">
        <v>10</v>
      </c>
      <c r="E27" s="11">
        <v>4</v>
      </c>
      <c r="F27" s="5">
        <v>0.16762084622545789</v>
      </c>
      <c r="G27" s="10">
        <v>0.15453317710447001</v>
      </c>
      <c r="H27" s="10">
        <v>9.7681169616051999E-2</v>
      </c>
    </row>
    <row r="28" spans="2:8" x14ac:dyDescent="0.25">
      <c r="B28" s="32">
        <v>24022558000136</v>
      </c>
      <c r="C28" s="4" t="s">
        <v>1313</v>
      </c>
      <c r="D28" s="3" t="s">
        <v>10</v>
      </c>
      <c r="E28" s="11">
        <v>4</v>
      </c>
      <c r="F28" s="5">
        <v>0.14413485279077895</v>
      </c>
      <c r="G28" s="10">
        <v>0.14580464826202399</v>
      </c>
      <c r="H28" s="10">
        <v>9.7681169616051999E-2</v>
      </c>
    </row>
    <row r="29" spans="2:8" x14ac:dyDescent="0.25">
      <c r="B29" s="32">
        <v>26622821000153</v>
      </c>
      <c r="C29" s="4" t="s">
        <v>1336</v>
      </c>
      <c r="D29" s="3" t="s">
        <v>12</v>
      </c>
      <c r="E29" s="11">
        <v>4</v>
      </c>
      <c r="F29" s="5">
        <v>0.15905045672039325</v>
      </c>
      <c r="G29" s="10">
        <v>0.181372723999742</v>
      </c>
      <c r="H29" s="10">
        <v>9.7681169616051999E-2</v>
      </c>
    </row>
    <row r="30" spans="2:8" x14ac:dyDescent="0.25">
      <c r="B30" s="32">
        <v>27619173000149</v>
      </c>
      <c r="C30" s="4" t="s">
        <v>1350</v>
      </c>
      <c r="D30" s="3" t="s">
        <v>3</v>
      </c>
      <c r="E30" s="11">
        <v>4</v>
      </c>
      <c r="F30" s="5">
        <v>0.14558243792971762</v>
      </c>
      <c r="G30" s="10">
        <v>0.20786257479718101</v>
      </c>
      <c r="H30" s="10">
        <v>9.7681169616051999E-2</v>
      </c>
    </row>
    <row r="31" spans="2:8" x14ac:dyDescent="0.25">
      <c r="B31" s="32">
        <v>27630188000108</v>
      </c>
      <c r="C31" s="4" t="s">
        <v>1351</v>
      </c>
      <c r="D31" s="3" t="s">
        <v>3</v>
      </c>
      <c r="E31" s="11">
        <v>4</v>
      </c>
      <c r="F31" s="5">
        <v>0.17170093819670118</v>
      </c>
      <c r="G31" s="10">
        <v>0.21959689822541301</v>
      </c>
      <c r="H31" s="10">
        <v>9.7681169616051999E-2</v>
      </c>
    </row>
    <row r="32" spans="2:8" x14ac:dyDescent="0.25">
      <c r="B32" s="32">
        <v>27630205000107</v>
      </c>
      <c r="C32" s="4" t="s">
        <v>1352</v>
      </c>
      <c r="D32" s="3" t="s">
        <v>3</v>
      </c>
      <c r="E32" s="11">
        <v>4</v>
      </c>
      <c r="F32" s="5">
        <v>0.15220231233648204</v>
      </c>
      <c r="G32" s="10">
        <v>0.21339127278593301</v>
      </c>
      <c r="H32" s="10">
        <v>9.7681169616051999E-2</v>
      </c>
    </row>
    <row r="33" spans="2:8" x14ac:dyDescent="0.25">
      <c r="B33" s="32">
        <v>27630216000197</v>
      </c>
      <c r="C33" s="4" t="s">
        <v>1353</v>
      </c>
      <c r="D33" s="3" t="s">
        <v>3</v>
      </c>
      <c r="E33" s="11">
        <v>4</v>
      </c>
      <c r="F33" s="5">
        <v>0.14359658068621683</v>
      </c>
      <c r="G33" s="10">
        <v>0.20612880009125201</v>
      </c>
      <c r="H33" s="10">
        <v>9.7681169616051999E-2</v>
      </c>
    </row>
    <row r="34" spans="2:8" x14ac:dyDescent="0.25">
      <c r="B34" s="32">
        <v>27651174000170</v>
      </c>
      <c r="C34" s="4" t="s">
        <v>1359</v>
      </c>
      <c r="D34" s="3" t="s">
        <v>3</v>
      </c>
      <c r="E34" s="11">
        <v>4</v>
      </c>
      <c r="F34" s="5">
        <v>0.16831683417859722</v>
      </c>
      <c r="G34" s="10">
        <v>0.22702800437985099</v>
      </c>
      <c r="H34" s="10">
        <v>9.7681169616051999E-2</v>
      </c>
    </row>
    <row r="35" spans="2:8" x14ac:dyDescent="0.25">
      <c r="B35" s="32">
        <v>27651185000150</v>
      </c>
      <c r="C35" s="4" t="s">
        <v>1360</v>
      </c>
      <c r="D35" s="3" t="s">
        <v>3</v>
      </c>
      <c r="E35" s="11">
        <v>4</v>
      </c>
      <c r="F35" s="5">
        <v>0.1827069080187442</v>
      </c>
      <c r="G35" s="10">
        <v>0.22804357138238701</v>
      </c>
      <c r="H35" s="10">
        <v>9.7681169616051999E-2</v>
      </c>
    </row>
    <row r="36" spans="2:8" x14ac:dyDescent="0.25">
      <c r="B36" s="32">
        <v>27706511000180</v>
      </c>
      <c r="C36" s="4" t="s">
        <v>1363</v>
      </c>
      <c r="D36" s="3" t="s">
        <v>3</v>
      </c>
      <c r="E36" s="11">
        <v>4</v>
      </c>
      <c r="F36" s="5">
        <v>0.16416491026617169</v>
      </c>
      <c r="G36" s="10">
        <v>0.223425275598925</v>
      </c>
      <c r="H36" s="10">
        <v>9.7681169616051999E-2</v>
      </c>
    </row>
    <row r="37" spans="2:8" x14ac:dyDescent="0.25">
      <c r="B37" s="32">
        <v>27879970000165</v>
      </c>
      <c r="C37" s="4" t="s">
        <v>1367</v>
      </c>
      <c r="D37" s="3" t="s">
        <v>2</v>
      </c>
      <c r="E37" s="11">
        <v>4</v>
      </c>
      <c r="F37" s="5">
        <v>0.13892587095550177</v>
      </c>
      <c r="G37" s="10">
        <v>0.14313839829167399</v>
      </c>
      <c r="H37" s="10">
        <v>9.8044290443875595E-2</v>
      </c>
    </row>
    <row r="38" spans="2:8" x14ac:dyDescent="0.25">
      <c r="B38" s="32">
        <v>27945480000110</v>
      </c>
      <c r="C38" s="4" t="s">
        <v>1368</v>
      </c>
      <c r="D38" s="3" t="s">
        <v>8</v>
      </c>
      <c r="E38" s="11">
        <v>4</v>
      </c>
      <c r="F38" s="5">
        <v>0.17416258417852601</v>
      </c>
      <c r="G38" s="10">
        <v>0.216889925491561</v>
      </c>
      <c r="H38" s="10">
        <v>9.7681169616051999E-2</v>
      </c>
    </row>
    <row r="39" spans="2:8" x14ac:dyDescent="0.25">
      <c r="B39" s="32">
        <v>27945502000141</v>
      </c>
      <c r="C39" s="4" t="s">
        <v>1369</v>
      </c>
      <c r="D39" s="3" t="s">
        <v>8</v>
      </c>
      <c r="E39" s="11">
        <v>4</v>
      </c>
      <c r="F39" s="5">
        <v>0.17201673650222671</v>
      </c>
      <c r="G39" s="10">
        <v>0.215231902324199</v>
      </c>
      <c r="H39" s="10">
        <v>9.7681169616051999E-2</v>
      </c>
    </row>
    <row r="40" spans="2:8" x14ac:dyDescent="0.25">
      <c r="B40" s="32">
        <v>27945545000127</v>
      </c>
      <c r="C40" s="4" t="s">
        <v>1370</v>
      </c>
      <c r="D40" s="3" t="s">
        <v>8</v>
      </c>
      <c r="E40" s="11">
        <v>4</v>
      </c>
      <c r="F40" s="5">
        <v>0.17895092684732128</v>
      </c>
      <c r="G40" s="10">
        <v>0.22053795450507599</v>
      </c>
      <c r="H40" s="10">
        <v>9.7681169616051999E-2</v>
      </c>
    </row>
    <row r="41" spans="2:8" x14ac:dyDescent="0.25">
      <c r="B41" s="32">
        <v>28320997000186</v>
      </c>
      <c r="C41" s="4" t="s">
        <v>1377</v>
      </c>
      <c r="D41" s="3" t="s">
        <v>2</v>
      </c>
      <c r="E41" s="11">
        <v>4</v>
      </c>
      <c r="F41" s="5">
        <v>0.15740192400181657</v>
      </c>
      <c r="G41" s="10">
        <v>0.1384166</v>
      </c>
      <c r="H41" s="10">
        <v>6.5273901501894604E-2</v>
      </c>
    </row>
    <row r="42" spans="2:8" x14ac:dyDescent="0.25">
      <c r="B42" s="32">
        <v>28556179000187</v>
      </c>
      <c r="C42" s="4" t="s">
        <v>1385</v>
      </c>
      <c r="D42" s="3" t="s">
        <v>3</v>
      </c>
      <c r="E42" s="11">
        <v>4</v>
      </c>
      <c r="F42" s="5">
        <v>0.17183612754769176</v>
      </c>
      <c r="G42" s="10">
        <v>0.23016124701746199</v>
      </c>
      <c r="H42" s="10">
        <v>9.7681169616051999E-2</v>
      </c>
    </row>
    <row r="43" spans="2:8" x14ac:dyDescent="0.25">
      <c r="B43" s="32">
        <v>29773794000108</v>
      </c>
      <c r="C43" s="4" t="s">
        <v>1391</v>
      </c>
      <c r="D43" s="3" t="s">
        <v>3</v>
      </c>
      <c r="E43" s="11">
        <v>4</v>
      </c>
      <c r="F43" s="5">
        <v>0.36542270966707774</v>
      </c>
      <c r="G43" s="10">
        <v>5.8272000000000101E-2</v>
      </c>
      <c r="H43" s="10">
        <v>3.5064514562663102E-2</v>
      </c>
    </row>
    <row r="44" spans="2:8" x14ac:dyDescent="0.25"/>
    <row r="45" spans="2:8" x14ac:dyDescent="0.25"/>
    <row r="46" spans="2:8" x14ac:dyDescent="0.25">
      <c r="B46" s="28" t="s">
        <v>737</v>
      </c>
      <c r="C46" s="12"/>
      <c r="D46" s="12"/>
      <c r="E46" s="12"/>
      <c r="F46" s="12"/>
    </row>
    <row r="47" spans="2:8" x14ac:dyDescent="0.25">
      <c r="B47" s="28" t="s">
        <v>42</v>
      </c>
      <c r="C47" s="12"/>
      <c r="D47" s="12"/>
      <c r="E47" s="12"/>
      <c r="F47" s="12"/>
    </row>
    <row r="48" spans="2:8" x14ac:dyDescent="0.25">
      <c r="B48" s="28" t="s">
        <v>1504</v>
      </c>
      <c r="C48" s="12"/>
      <c r="D48" s="12"/>
      <c r="E48" s="29" t="str">
        <f>HYPERLINK("http://www.susep.gov.br/setores-susep/cgsoa/fundos-previdenciarios/Relatorio_Simplificado.pdf","Relatório")</f>
        <v>Relatório</v>
      </c>
      <c r="F48" s="12"/>
    </row>
    <row r="49" spans="2:6" x14ac:dyDescent="0.25">
      <c r="B49" s="28" t="s">
        <v>1505</v>
      </c>
      <c r="C49" s="12"/>
      <c r="D49" s="12"/>
      <c r="E49" s="12"/>
      <c r="F49" s="12"/>
    </row>
    <row r="50" spans="2:6" x14ac:dyDescent="0.25">
      <c r="B50" s="28" t="s">
        <v>1506</v>
      </c>
      <c r="C50" s="12"/>
      <c r="D50" s="12"/>
      <c r="E50" s="12"/>
      <c r="F50" s="12"/>
    </row>
    <row r="51" spans="2:6" x14ac:dyDescent="0.25"/>
    <row r="52" spans="2:6" hidden="1" x14ac:dyDescent="0.25"/>
    <row r="53" spans="2:6" hidden="1" x14ac:dyDescent="0.25"/>
    <row r="54" spans="2:6" x14ac:dyDescent="0.25"/>
    <row r="55" spans="2:6" x14ac:dyDescent="0.25"/>
    <row r="56" spans="2:6" x14ac:dyDescent="0.25"/>
    <row r="57" spans="2:6" x14ac:dyDescent="0.25"/>
    <row r="58" spans="2:6" x14ac:dyDescent="0.25"/>
    <row r="59" spans="2:6" x14ac:dyDescent="0.25"/>
    <row r="60" spans="2:6" x14ac:dyDescent="0.25"/>
    <row r="61" spans="2:6" x14ac:dyDescent="0.25"/>
    <row r="62" spans="2:6" x14ac:dyDescent="0.25"/>
    <row r="63" spans="2:6" x14ac:dyDescent="0.25"/>
    <row r="64" spans="2:6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</sheetData>
  <mergeCells count="1">
    <mergeCell ref="B3:H3"/>
  </mergeCells>
  <hyperlinks>
    <hyperlink ref="J6" location="Pesquisa!A1" display="Voltar para pesquisa"/>
    <hyperlink ref="E48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8"/>
  <sheetViews>
    <sheetView showGridLines="0" zoomScaleNormal="100" workbookViewId="0">
      <pane ySplit="6" topLeftCell="A7" activePane="bottomLeft" state="frozen"/>
      <selection activeCell="E10" sqref="E10"/>
      <selection pane="bottomLeft" activeCell="B17" sqref="B17:B18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5703125" customWidth="1"/>
    <col min="10" max="13" width="9.140625" customWidth="1"/>
    <col min="14" max="14" width="0" hidden="1" customWidth="1"/>
    <col min="15" max="16384" width="9.140625" hidden="1"/>
  </cols>
  <sheetData>
    <row r="1" spans="1:11" x14ac:dyDescent="0.25">
      <c r="A1" s="8" t="s">
        <v>40</v>
      </c>
      <c r="B1" s="8"/>
    </row>
    <row r="2" spans="1:11" x14ac:dyDescent="0.25"/>
    <row r="3" spans="1:11" ht="18" customHeight="1" x14ac:dyDescent="0.25">
      <c r="B3" s="40" t="s">
        <v>1415</v>
      </c>
      <c r="C3" s="40"/>
      <c r="D3" s="40"/>
      <c r="E3" s="40"/>
      <c r="F3" s="40"/>
      <c r="G3" s="40"/>
      <c r="H3" s="40"/>
      <c r="I3" s="40"/>
    </row>
    <row r="4" spans="1:11" x14ac:dyDescent="0.25"/>
    <row r="5" spans="1:11" x14ac:dyDescent="0.25"/>
    <row r="6" spans="1:11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674</v>
      </c>
      <c r="K6" s="23" t="str">
        <f>HYPERLINK("#Pesquisa!A1","Voltar para pesquisa")</f>
        <v>Voltar para pesquisa</v>
      </c>
    </row>
    <row r="7" spans="1:11" x14ac:dyDescent="0.25">
      <c r="B7" s="32">
        <v>5764785000192</v>
      </c>
      <c r="C7" s="4" t="s">
        <v>929</v>
      </c>
      <c r="D7" s="3" t="s">
        <v>3</v>
      </c>
      <c r="E7" s="11">
        <v>1</v>
      </c>
      <c r="F7" s="5">
        <v>0.13566748132931353</v>
      </c>
      <c r="G7" s="10">
        <v>0.28677386540074601</v>
      </c>
      <c r="H7" s="10">
        <v>9.7681169616051999E-2</v>
      </c>
      <c r="I7" s="10">
        <v>0.26601971345095099</v>
      </c>
    </row>
    <row r="8" spans="1:11" x14ac:dyDescent="0.25">
      <c r="B8" s="32">
        <v>7892293000108</v>
      </c>
      <c r="C8" s="4" t="s">
        <v>966</v>
      </c>
      <c r="D8" s="3" t="s">
        <v>2</v>
      </c>
      <c r="E8" s="11">
        <v>1</v>
      </c>
      <c r="F8" s="5">
        <v>7.8662439373826082E-2</v>
      </c>
      <c r="G8" s="10">
        <v>0.206378500856508</v>
      </c>
      <c r="H8" s="10">
        <v>9.7681169616051999E-2</v>
      </c>
      <c r="I8" s="10">
        <v>0.26601971345095099</v>
      </c>
    </row>
    <row r="9" spans="1:11" x14ac:dyDescent="0.25">
      <c r="B9" s="32">
        <v>7895076000171</v>
      </c>
      <c r="C9" s="4" t="s">
        <v>968</v>
      </c>
      <c r="D9" s="3" t="s">
        <v>2</v>
      </c>
      <c r="E9" s="11">
        <v>1</v>
      </c>
      <c r="F9" s="5">
        <v>9.2216101985027985E-2</v>
      </c>
      <c r="G9" s="10">
        <v>0.225999137494592</v>
      </c>
      <c r="H9" s="10">
        <v>9.7681169616051999E-2</v>
      </c>
      <c r="I9" s="10">
        <v>0.26601971345095099</v>
      </c>
    </row>
    <row r="10" spans="1:11" x14ac:dyDescent="0.25">
      <c r="B10" s="32">
        <v>9087540000129</v>
      </c>
      <c r="C10" s="4" t="s">
        <v>1009</v>
      </c>
      <c r="D10" s="3" t="s">
        <v>2</v>
      </c>
      <c r="E10" s="11">
        <v>1</v>
      </c>
      <c r="F10" s="5">
        <v>0.10819908668343022</v>
      </c>
      <c r="G10" s="10">
        <v>0.27303584266689801</v>
      </c>
      <c r="H10" s="10">
        <v>9.7681169616051999E-2</v>
      </c>
      <c r="I10" s="10">
        <v>0.26601971345095099</v>
      </c>
    </row>
    <row r="11" spans="1:11" x14ac:dyDescent="0.25">
      <c r="B11" s="32">
        <v>9212329000190</v>
      </c>
      <c r="C11" s="4" t="s">
        <v>1020</v>
      </c>
      <c r="D11" s="3" t="s">
        <v>2</v>
      </c>
      <c r="E11" s="11">
        <v>1</v>
      </c>
      <c r="F11" s="5">
        <v>0.14196987822392523</v>
      </c>
      <c r="G11" s="10">
        <v>0.30034766308664201</v>
      </c>
      <c r="H11" s="10">
        <v>9.7681169616051999E-2</v>
      </c>
      <c r="I11" s="10">
        <v>0.26601971345095099</v>
      </c>
    </row>
    <row r="12" spans="1:11" x14ac:dyDescent="0.25">
      <c r="B12" s="32">
        <v>9272886000105</v>
      </c>
      <c r="C12" s="4" t="s">
        <v>1025</v>
      </c>
      <c r="D12" s="3" t="s">
        <v>3</v>
      </c>
      <c r="E12" s="11">
        <v>1</v>
      </c>
      <c r="F12" s="5">
        <v>0.13674516108823723</v>
      </c>
      <c r="G12" s="10">
        <v>0.30082814507780797</v>
      </c>
      <c r="H12" s="10">
        <v>9.7681169616051999E-2</v>
      </c>
      <c r="I12" s="10">
        <v>0.26601971345095099</v>
      </c>
    </row>
    <row r="13" spans="1:11" x14ac:dyDescent="0.25">
      <c r="B13" s="32">
        <v>9275888000140</v>
      </c>
      <c r="C13" s="4" t="s">
        <v>1031</v>
      </c>
      <c r="D13" s="3" t="s">
        <v>3</v>
      </c>
      <c r="E13" s="11">
        <v>1</v>
      </c>
      <c r="F13" s="5">
        <v>0.11172591454929745</v>
      </c>
      <c r="G13" s="10">
        <v>0.25994351934782201</v>
      </c>
      <c r="H13" s="10">
        <v>9.7681169616051999E-2</v>
      </c>
      <c r="I13" s="10">
        <v>0.26601971345095099</v>
      </c>
    </row>
    <row r="14" spans="1:11" x14ac:dyDescent="0.25">
      <c r="B14" s="32">
        <v>17116228000144</v>
      </c>
      <c r="C14" s="4" t="s">
        <v>1183</v>
      </c>
      <c r="D14" s="3" t="s">
        <v>3</v>
      </c>
      <c r="E14" s="11">
        <v>1</v>
      </c>
      <c r="F14" s="5">
        <v>0.11498543514633462</v>
      </c>
      <c r="G14" s="10">
        <v>0.26522015023305701</v>
      </c>
      <c r="H14" s="10">
        <v>9.7681169616051999E-2</v>
      </c>
      <c r="I14" s="10">
        <v>0.26601971345095099</v>
      </c>
    </row>
    <row r="15" spans="1:11" x14ac:dyDescent="0.25">
      <c r="B15" s="32">
        <v>17209709000102</v>
      </c>
      <c r="C15" s="4" t="s">
        <v>1190</v>
      </c>
      <c r="D15" s="3" t="s">
        <v>3</v>
      </c>
      <c r="E15" s="11">
        <v>1</v>
      </c>
      <c r="F15" s="5">
        <v>0.12078851580348544</v>
      </c>
      <c r="G15" s="10">
        <v>0.274628853651186</v>
      </c>
      <c r="H15" s="10">
        <v>9.7681169616051999E-2</v>
      </c>
      <c r="I15" s="10">
        <v>0.26601971345095099</v>
      </c>
    </row>
    <row r="16" spans="1:11" x14ac:dyDescent="0.25">
      <c r="B16" s="32">
        <v>27238607000160</v>
      </c>
      <c r="C16" s="4" t="s">
        <v>1338</v>
      </c>
      <c r="D16" s="3" t="s">
        <v>3</v>
      </c>
      <c r="E16" s="11">
        <v>1</v>
      </c>
      <c r="F16" s="5">
        <v>0.13271628000135036</v>
      </c>
      <c r="G16" s="10">
        <v>0.29425158099286702</v>
      </c>
      <c r="H16" s="10">
        <v>9.7681169616051999E-2</v>
      </c>
      <c r="I16" s="10">
        <v>0.26601971345095099</v>
      </c>
    </row>
    <row r="17" spans="2:6" x14ac:dyDescent="0.25"/>
    <row r="18" spans="2:6" x14ac:dyDescent="0.25"/>
    <row r="19" spans="2:6" x14ac:dyDescent="0.25">
      <c r="B19" s="28" t="s">
        <v>737</v>
      </c>
      <c r="C19" s="12"/>
      <c r="D19" s="12"/>
      <c r="E19" s="12"/>
      <c r="F19" s="12"/>
    </row>
    <row r="20" spans="2:6" x14ac:dyDescent="0.25">
      <c r="B20" s="28" t="s">
        <v>42</v>
      </c>
      <c r="C20" s="12"/>
      <c r="D20" s="12"/>
      <c r="E20" s="12"/>
      <c r="F20" s="12"/>
    </row>
    <row r="21" spans="2:6" x14ac:dyDescent="0.25">
      <c r="B21" s="28" t="s">
        <v>1504</v>
      </c>
      <c r="C21" s="12"/>
      <c r="D21" s="12"/>
      <c r="E21" s="29" t="str">
        <f>HYPERLINK("http://www.susep.gov.br/setores-susep/cgsoa/fundos-previdenciarios/Relatorio_Simplificado.pdf","Relatório")</f>
        <v>Relatório</v>
      </c>
      <c r="F21" s="12"/>
    </row>
    <row r="22" spans="2:6" x14ac:dyDescent="0.25">
      <c r="B22" s="28" t="s">
        <v>1505</v>
      </c>
      <c r="C22" s="12"/>
      <c r="D22" s="12"/>
      <c r="E22" s="12"/>
      <c r="F22" s="12"/>
    </row>
    <row r="23" spans="2:6" x14ac:dyDescent="0.25">
      <c r="B23" s="28" t="s">
        <v>1506</v>
      </c>
      <c r="C23" s="12"/>
      <c r="D23" s="12"/>
      <c r="E23" s="12"/>
      <c r="F23" s="12"/>
    </row>
    <row r="24" spans="2:6" x14ac:dyDescent="0.25">
      <c r="B24" s="28" t="s">
        <v>1509</v>
      </c>
      <c r="C24" s="12"/>
      <c r="D24" s="12"/>
      <c r="E24" s="12"/>
      <c r="F24" s="12"/>
    </row>
    <row r="25" spans="2:6" x14ac:dyDescent="0.25"/>
    <row r="26" spans="2:6" hidden="1" x14ac:dyDescent="0.25"/>
    <row r="27" spans="2:6" x14ac:dyDescent="0.25"/>
    <row r="28" spans="2:6" x14ac:dyDescent="0.25"/>
  </sheetData>
  <mergeCells count="1">
    <mergeCell ref="B3:I3"/>
  </mergeCells>
  <hyperlinks>
    <hyperlink ref="K6" location="Pesquisa!A1" display="Voltar para pesquisa"/>
    <hyperlink ref="E21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N41"/>
  <sheetViews>
    <sheetView showGridLines="0" zoomScaleNormal="100" workbookViewId="0">
      <pane ySplit="6" topLeftCell="A7" activePane="bottomLeft" state="frozen"/>
      <selection activeCell="E10" sqref="E10"/>
      <selection pane="bottomLeft" activeCell="B20" sqref="B20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5703125" customWidth="1"/>
    <col min="10" max="13" width="9.140625" customWidth="1"/>
    <col min="14" max="14" width="0" hidden="1" customWidth="1"/>
    <col min="15" max="16384" width="9.140625" hidden="1"/>
  </cols>
  <sheetData>
    <row r="1" spans="1:11" x14ac:dyDescent="0.25">
      <c r="A1" s="8" t="s">
        <v>40</v>
      </c>
      <c r="B1" s="8"/>
    </row>
    <row r="2" spans="1:11" x14ac:dyDescent="0.25"/>
    <row r="3" spans="1:11" ht="18" customHeight="1" x14ac:dyDescent="0.25">
      <c r="B3" s="40" t="s">
        <v>1415</v>
      </c>
      <c r="C3" s="40"/>
      <c r="D3" s="40"/>
      <c r="E3" s="40"/>
      <c r="F3" s="40"/>
      <c r="G3" s="40"/>
      <c r="H3" s="40"/>
      <c r="I3" s="40"/>
    </row>
    <row r="4" spans="1:11" x14ac:dyDescent="0.25"/>
    <row r="5" spans="1:11" x14ac:dyDescent="0.25"/>
    <row r="6" spans="1:11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674</v>
      </c>
      <c r="K6" s="23" t="str">
        <f>HYPERLINK("#Pesquisa!A1","Voltar para pesquisa")</f>
        <v>Voltar para pesquisa</v>
      </c>
    </row>
    <row r="7" spans="1:11" x14ac:dyDescent="0.25">
      <c r="B7" s="32">
        <v>5132896000186</v>
      </c>
      <c r="C7" s="4" t="s">
        <v>916</v>
      </c>
      <c r="D7" s="3" t="s">
        <v>3</v>
      </c>
      <c r="E7" s="11">
        <v>2</v>
      </c>
      <c r="F7" s="5">
        <v>0.13787877615199123</v>
      </c>
      <c r="G7" s="10">
        <v>0.234424355173149</v>
      </c>
      <c r="H7" s="10">
        <v>9.7681169616051999E-2</v>
      </c>
      <c r="I7" s="10">
        <v>0.26601971345095099</v>
      </c>
    </row>
    <row r="8" spans="1:11" x14ac:dyDescent="0.25">
      <c r="B8" s="32">
        <v>7190735000174</v>
      </c>
      <c r="C8" s="4" t="s">
        <v>950</v>
      </c>
      <c r="D8" s="3" t="s">
        <v>2</v>
      </c>
      <c r="E8" s="11">
        <v>2</v>
      </c>
      <c r="F8" s="5">
        <v>0.15788970437256258</v>
      </c>
      <c r="G8" s="10">
        <v>0.32020003950028803</v>
      </c>
      <c r="H8" s="10">
        <v>9.7681169616051999E-2</v>
      </c>
      <c r="I8" s="10">
        <v>0.26601971345095099</v>
      </c>
    </row>
    <row r="9" spans="1:11" x14ac:dyDescent="0.25">
      <c r="B9" s="32">
        <v>7190746000154</v>
      </c>
      <c r="C9" s="4" t="s">
        <v>951</v>
      </c>
      <c r="D9" s="3" t="s">
        <v>2</v>
      </c>
      <c r="E9" s="11">
        <v>2</v>
      </c>
      <c r="F9" s="5">
        <v>0.16378468627361123</v>
      </c>
      <c r="G9" s="10">
        <v>0.233978835109907</v>
      </c>
      <c r="H9" s="10">
        <v>9.7681169616051999E-2</v>
      </c>
      <c r="I9" s="10">
        <v>0.26601971345095099</v>
      </c>
    </row>
    <row r="10" spans="1:11" x14ac:dyDescent="0.25">
      <c r="B10" s="32">
        <v>7891525000103</v>
      </c>
      <c r="C10" s="4" t="s">
        <v>965</v>
      </c>
      <c r="D10" s="3" t="s">
        <v>2</v>
      </c>
      <c r="E10" s="11">
        <v>2</v>
      </c>
      <c r="F10" s="5">
        <v>0.10703633693223706</v>
      </c>
      <c r="G10" s="10">
        <v>0.194601865033181</v>
      </c>
      <c r="H10" s="10">
        <v>9.7681169616051999E-2</v>
      </c>
      <c r="I10" s="10">
        <v>0.26601971345095099</v>
      </c>
    </row>
    <row r="11" spans="1:11" x14ac:dyDescent="0.25">
      <c r="B11" s="32">
        <v>7895093000109</v>
      </c>
      <c r="C11" s="4" t="s">
        <v>969</v>
      </c>
      <c r="D11" s="3" t="s">
        <v>2</v>
      </c>
      <c r="E11" s="11">
        <v>2</v>
      </c>
      <c r="F11" s="5">
        <v>9.0822734916795933E-2</v>
      </c>
      <c r="G11" s="10">
        <v>0.17959368852463201</v>
      </c>
      <c r="H11" s="10">
        <v>9.7681169616051999E-2</v>
      </c>
      <c r="I11" s="10">
        <v>0.26601971345095099</v>
      </c>
    </row>
    <row r="12" spans="1:11" x14ac:dyDescent="0.25">
      <c r="B12" s="32">
        <v>7897921000148</v>
      </c>
      <c r="C12" s="4" t="s">
        <v>971</v>
      </c>
      <c r="D12" s="3" t="s">
        <v>2</v>
      </c>
      <c r="E12" s="11">
        <v>2</v>
      </c>
      <c r="F12" s="5">
        <v>0.11150013625887702</v>
      </c>
      <c r="G12" s="10">
        <v>0.198977276590003</v>
      </c>
      <c r="H12" s="10">
        <v>9.7681169616051999E-2</v>
      </c>
      <c r="I12" s="10">
        <v>0.26601971345095099</v>
      </c>
    </row>
    <row r="13" spans="1:11" x14ac:dyDescent="0.25">
      <c r="B13" s="32">
        <v>9093715000100</v>
      </c>
      <c r="C13" s="4" t="s">
        <v>1013</v>
      </c>
      <c r="D13" s="3" t="s">
        <v>8</v>
      </c>
      <c r="E13" s="11">
        <v>2</v>
      </c>
      <c r="F13" s="5">
        <v>9.8112133054320608E-2</v>
      </c>
      <c r="G13" s="10">
        <v>0.232392448104697</v>
      </c>
      <c r="H13" s="10">
        <v>9.7681169616051999E-2</v>
      </c>
      <c r="I13" s="10">
        <v>0.26601971345095099</v>
      </c>
    </row>
    <row r="14" spans="1:11" x14ac:dyDescent="0.25">
      <c r="B14" s="32">
        <v>9212359000105</v>
      </c>
      <c r="C14" s="4" t="s">
        <v>1021</v>
      </c>
      <c r="D14" s="3" t="s">
        <v>2</v>
      </c>
      <c r="E14" s="11">
        <v>2</v>
      </c>
      <c r="F14" s="5">
        <v>0.14499883063929084</v>
      </c>
      <c r="G14" s="10">
        <v>0.216035913364023</v>
      </c>
      <c r="H14" s="10">
        <v>9.7681169616051999E-2</v>
      </c>
      <c r="I14" s="10">
        <v>0.26601971345095099</v>
      </c>
    </row>
    <row r="15" spans="1:11" x14ac:dyDescent="0.25">
      <c r="B15" s="32">
        <v>9272869000160</v>
      </c>
      <c r="C15" s="4" t="s">
        <v>1023</v>
      </c>
      <c r="D15" s="3" t="s">
        <v>3</v>
      </c>
      <c r="E15" s="11">
        <v>2</v>
      </c>
      <c r="F15" s="5">
        <v>0.14122521424650863</v>
      </c>
      <c r="G15" s="10">
        <v>0.24796885823315201</v>
      </c>
      <c r="H15" s="10">
        <v>9.7681169616051999E-2</v>
      </c>
      <c r="I15" s="10">
        <v>0.26601971345095099</v>
      </c>
    </row>
    <row r="16" spans="1:11" x14ac:dyDescent="0.25">
      <c r="B16" s="32">
        <v>9272888000196</v>
      </c>
      <c r="C16" s="4" t="s">
        <v>1026</v>
      </c>
      <c r="D16" s="3" t="s">
        <v>3</v>
      </c>
      <c r="E16" s="11">
        <v>2</v>
      </c>
      <c r="F16" s="5">
        <v>0.10718264748734317</v>
      </c>
      <c r="G16" s="10">
        <v>0.20875916283036999</v>
      </c>
      <c r="H16" s="10">
        <v>9.7681169616051999E-2</v>
      </c>
      <c r="I16" s="10">
        <v>0.26601971345095099</v>
      </c>
    </row>
    <row r="17" spans="2:9" x14ac:dyDescent="0.25">
      <c r="B17" s="32">
        <v>11389136000151</v>
      </c>
      <c r="C17" s="4" t="s">
        <v>1086</v>
      </c>
      <c r="D17" s="3" t="s">
        <v>8</v>
      </c>
      <c r="E17" s="11">
        <v>2</v>
      </c>
      <c r="F17" s="5">
        <v>9.8659007732032317E-2</v>
      </c>
      <c r="G17" s="10">
        <v>0.23389314686510801</v>
      </c>
      <c r="H17" s="10">
        <v>9.7681169616051999E-2</v>
      </c>
      <c r="I17" s="10">
        <v>0.26601971345095099</v>
      </c>
    </row>
    <row r="18" spans="2:9" x14ac:dyDescent="0.25">
      <c r="B18" s="32">
        <v>17188325000142</v>
      </c>
      <c r="C18" s="4" t="s">
        <v>1187</v>
      </c>
      <c r="D18" s="3" t="s">
        <v>3</v>
      </c>
      <c r="E18" s="11">
        <v>2</v>
      </c>
      <c r="F18" s="5">
        <v>0.11195201730594137</v>
      </c>
      <c r="G18" s="10">
        <v>0.21419187785976301</v>
      </c>
      <c r="H18" s="10">
        <v>9.7681169616051999E-2</v>
      </c>
      <c r="I18" s="10">
        <v>0.26601971345095099</v>
      </c>
    </row>
    <row r="19" spans="2:9" x14ac:dyDescent="0.25">
      <c r="B19" s="32">
        <v>17209706000160</v>
      </c>
      <c r="C19" s="4" t="s">
        <v>1189</v>
      </c>
      <c r="D19" s="3" t="s">
        <v>3</v>
      </c>
      <c r="E19" s="11">
        <v>2</v>
      </c>
      <c r="F19" s="5">
        <v>0.11954801600866471</v>
      </c>
      <c r="G19" s="10">
        <v>0.222866687231253</v>
      </c>
      <c r="H19" s="10">
        <v>9.7681169616051999E-2</v>
      </c>
      <c r="I19" s="10">
        <v>0.26601971345095099</v>
      </c>
    </row>
    <row r="20" spans="2:9" x14ac:dyDescent="0.25">
      <c r="B20" s="32">
        <v>20273341000148</v>
      </c>
      <c r="C20" s="4" t="s">
        <v>1252</v>
      </c>
      <c r="D20" s="3" t="s">
        <v>3</v>
      </c>
      <c r="E20" s="11">
        <v>2</v>
      </c>
      <c r="F20" s="5">
        <v>0.13485985919444071</v>
      </c>
      <c r="G20" s="10">
        <v>0.24063649907005</v>
      </c>
      <c r="H20" s="10">
        <v>9.7681169616051999E-2</v>
      </c>
      <c r="I20" s="10">
        <v>0.26601971345095099</v>
      </c>
    </row>
    <row r="21" spans="2:9" x14ac:dyDescent="0.25"/>
    <row r="22" spans="2:9" x14ac:dyDescent="0.25"/>
    <row r="23" spans="2:9" x14ac:dyDescent="0.25">
      <c r="B23" s="28" t="s">
        <v>737</v>
      </c>
      <c r="C23" s="12"/>
      <c r="D23" s="12"/>
      <c r="E23" s="12"/>
      <c r="F23" s="12"/>
    </row>
    <row r="24" spans="2:9" x14ac:dyDescent="0.25">
      <c r="B24" s="28" t="s">
        <v>42</v>
      </c>
      <c r="C24" s="12"/>
      <c r="D24" s="12"/>
      <c r="E24" s="12"/>
      <c r="F24" s="12"/>
    </row>
    <row r="25" spans="2:9" x14ac:dyDescent="0.25">
      <c r="B25" s="28" t="s">
        <v>1504</v>
      </c>
      <c r="C25" s="12"/>
      <c r="D25" s="12"/>
      <c r="E25" s="29" t="str">
        <f>HYPERLINK("http://www.susep.gov.br/setores-susep/cgsoa/fundos-previdenciarios/Relatorio_Simplificado.pdf","Relatório")</f>
        <v>Relatório</v>
      </c>
      <c r="F25" s="12"/>
    </row>
    <row r="26" spans="2:9" x14ac:dyDescent="0.25">
      <c r="B26" s="28" t="s">
        <v>1505</v>
      </c>
      <c r="C26" s="12"/>
      <c r="D26" s="12"/>
      <c r="E26" s="12"/>
      <c r="F26" s="12"/>
    </row>
    <row r="27" spans="2:9" x14ac:dyDescent="0.25">
      <c r="B27" s="28" t="s">
        <v>1506</v>
      </c>
      <c r="C27" s="12"/>
      <c r="D27" s="12"/>
      <c r="E27" s="12"/>
      <c r="F27" s="12"/>
    </row>
    <row r="28" spans="2:9" x14ac:dyDescent="0.25">
      <c r="B28" s="28" t="s">
        <v>1509</v>
      </c>
      <c r="C28" s="12"/>
      <c r="D28" s="12"/>
      <c r="E28" s="12"/>
      <c r="F28" s="12"/>
    </row>
    <row r="29" spans="2:9" x14ac:dyDescent="0.25"/>
    <row r="30" spans="2:9" x14ac:dyDescent="0.25"/>
    <row r="31" spans="2:9" x14ac:dyDescent="0.25"/>
    <row r="32" spans="2: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">
    <mergeCell ref="B3:I3"/>
  </mergeCells>
  <hyperlinks>
    <hyperlink ref="K6" location="Pesquisa!A1" display="Voltar para pesquisa"/>
    <hyperlink ref="E25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43"/>
  <sheetViews>
    <sheetView showGridLines="0" zoomScaleNormal="100" workbookViewId="0">
      <pane ySplit="6" topLeftCell="A7" activePane="bottomLeft" state="frozen"/>
      <selection activeCell="E10" sqref="E10"/>
      <selection pane="bottomLeft" activeCell="B7" sqref="B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5703125" customWidth="1"/>
    <col min="10" max="13" width="9.140625" customWidth="1"/>
    <col min="14" max="14" width="0" hidden="1" customWidth="1"/>
    <col min="15" max="16384" width="9.140625" hidden="1"/>
  </cols>
  <sheetData>
    <row r="1" spans="1:11" x14ac:dyDescent="0.25">
      <c r="A1" s="8" t="s">
        <v>40</v>
      </c>
      <c r="B1" s="8"/>
    </row>
    <row r="2" spans="1:11" x14ac:dyDescent="0.25"/>
    <row r="3" spans="1:11" ht="18" customHeight="1" x14ac:dyDescent="0.25">
      <c r="B3" s="40" t="s">
        <v>1415</v>
      </c>
      <c r="C3" s="40"/>
      <c r="D3" s="40"/>
      <c r="E3" s="40"/>
      <c r="F3" s="40"/>
      <c r="G3" s="40"/>
      <c r="H3" s="40"/>
      <c r="I3" s="40"/>
    </row>
    <row r="4" spans="1:11" x14ac:dyDescent="0.25"/>
    <row r="5" spans="1:11" x14ac:dyDescent="0.25"/>
    <row r="6" spans="1:11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674</v>
      </c>
      <c r="K6" s="23" t="str">
        <f>HYPERLINK("#Pesquisa!A1","Voltar para pesquisa")</f>
        <v>Voltar para pesquisa</v>
      </c>
    </row>
    <row r="7" spans="1:11" x14ac:dyDescent="0.25">
      <c r="B7" s="32">
        <v>6001797000128</v>
      </c>
      <c r="C7" s="4" t="s">
        <v>935</v>
      </c>
      <c r="D7" s="3" t="s">
        <v>3</v>
      </c>
      <c r="E7" s="11">
        <v>3</v>
      </c>
      <c r="F7" s="5">
        <v>4.0994003735418165E-2</v>
      </c>
      <c r="G7" s="10">
        <v>0.103393956998988</v>
      </c>
      <c r="H7" s="10">
        <v>9.7681169616051999E-2</v>
      </c>
      <c r="I7" s="10">
        <v>0.26601971345095099</v>
      </c>
    </row>
    <row r="8" spans="1:11" x14ac:dyDescent="0.25">
      <c r="B8" s="32">
        <v>7190444000186</v>
      </c>
      <c r="C8" s="4" t="s">
        <v>948</v>
      </c>
      <c r="D8" s="3" t="s">
        <v>2</v>
      </c>
      <c r="E8" s="11">
        <v>3</v>
      </c>
      <c r="F8" s="5">
        <v>-4.672031384636328E-7</v>
      </c>
      <c r="G8" s="10">
        <v>7.6736433168306903E-2</v>
      </c>
      <c r="H8" s="10">
        <v>9.7681169616051999E-2</v>
      </c>
      <c r="I8" s="10">
        <v>0.26601971345095099</v>
      </c>
    </row>
    <row r="9" spans="1:11" x14ac:dyDescent="0.25">
      <c r="B9" s="32">
        <v>7190624000168</v>
      </c>
      <c r="C9" s="4" t="s">
        <v>949</v>
      </c>
      <c r="D9" s="3" t="s">
        <v>2</v>
      </c>
      <c r="E9" s="11">
        <v>3</v>
      </c>
      <c r="F9" s="5">
        <v>9.3949970450615733E-2</v>
      </c>
      <c r="G9" s="10">
        <v>0.11492839078716301</v>
      </c>
      <c r="H9" s="10">
        <v>9.7681169616051999E-2</v>
      </c>
      <c r="I9" s="10">
        <v>0.26601971345095099</v>
      </c>
    </row>
    <row r="10" spans="1:11" x14ac:dyDescent="0.25">
      <c r="B10" s="32">
        <v>7889693000164</v>
      </c>
      <c r="C10" s="4" t="s">
        <v>963</v>
      </c>
      <c r="D10" s="3" t="s">
        <v>2</v>
      </c>
      <c r="E10" s="11">
        <v>3</v>
      </c>
      <c r="F10" s="5">
        <v>4.7067977681255604E-2</v>
      </c>
      <c r="G10" s="10">
        <v>0.106647780565662</v>
      </c>
      <c r="H10" s="10">
        <v>9.7681169616051999E-2</v>
      </c>
      <c r="I10" s="10">
        <v>0.26601971345095099</v>
      </c>
    </row>
    <row r="11" spans="1:11" x14ac:dyDescent="0.25">
      <c r="B11" s="32">
        <v>7892330000188</v>
      </c>
      <c r="C11" s="4" t="s">
        <v>967</v>
      </c>
      <c r="D11" s="3" t="s">
        <v>2</v>
      </c>
      <c r="E11" s="11">
        <v>3</v>
      </c>
      <c r="F11" s="5">
        <v>-3.875228815730161E-8</v>
      </c>
      <c r="G11" s="10">
        <v>9.3525436037151993E-2</v>
      </c>
      <c r="H11" s="10">
        <v>9.7681169616051999E-2</v>
      </c>
      <c r="I11" s="10">
        <v>0.26601971345095099</v>
      </c>
    </row>
    <row r="12" spans="1:11" x14ac:dyDescent="0.25">
      <c r="B12" s="32">
        <v>7897912000157</v>
      </c>
      <c r="C12" s="4" t="s">
        <v>970</v>
      </c>
      <c r="D12" s="3" t="s">
        <v>2</v>
      </c>
      <c r="E12" s="11">
        <v>3</v>
      </c>
      <c r="F12" s="5">
        <v>9.9487565004236916E-2</v>
      </c>
      <c r="G12" s="10">
        <v>0.12073350528646599</v>
      </c>
      <c r="H12" s="10">
        <v>9.7681169616051999E-2</v>
      </c>
      <c r="I12" s="10">
        <v>0.26601971345095099</v>
      </c>
    </row>
    <row r="13" spans="1:11" x14ac:dyDescent="0.25">
      <c r="B13" s="32">
        <v>9093690000145</v>
      </c>
      <c r="C13" s="4" t="s">
        <v>1011</v>
      </c>
      <c r="D13" s="3" t="s">
        <v>8</v>
      </c>
      <c r="E13" s="11">
        <v>3</v>
      </c>
      <c r="F13" s="5">
        <v>-6.9893917487577649E-8</v>
      </c>
      <c r="G13" s="10">
        <v>9.3345575762139296E-2</v>
      </c>
      <c r="H13" s="10">
        <v>9.7681169616051999E-2</v>
      </c>
      <c r="I13" s="10">
        <v>0.26601971345095099</v>
      </c>
    </row>
    <row r="14" spans="1:11" x14ac:dyDescent="0.25">
      <c r="B14" s="32">
        <v>9093697000167</v>
      </c>
      <c r="C14" s="4" t="s">
        <v>1012</v>
      </c>
      <c r="D14" s="3" t="s">
        <v>8</v>
      </c>
      <c r="E14" s="11">
        <v>3</v>
      </c>
      <c r="F14" s="5">
        <v>8.9913407811616608E-2</v>
      </c>
      <c r="G14" s="10">
        <v>0.18003713866505699</v>
      </c>
      <c r="H14" s="10">
        <v>9.7681169616051999E-2</v>
      </c>
      <c r="I14" s="10">
        <v>0.26601971345095099</v>
      </c>
    </row>
    <row r="15" spans="1:11" x14ac:dyDescent="0.25">
      <c r="B15" s="32">
        <v>9212371000101</v>
      </c>
      <c r="C15" s="4" t="s">
        <v>1022</v>
      </c>
      <c r="D15" s="3" t="s">
        <v>2</v>
      </c>
      <c r="E15" s="11">
        <v>3</v>
      </c>
      <c r="F15" s="5">
        <v>1.5274044035731349E-2</v>
      </c>
      <c r="G15" s="10">
        <v>9.8029656149382693E-2</v>
      </c>
      <c r="H15" s="10">
        <v>9.7681169616051999E-2</v>
      </c>
      <c r="I15" s="10">
        <v>0.26601971345095099</v>
      </c>
    </row>
    <row r="16" spans="1:11" x14ac:dyDescent="0.25">
      <c r="B16" s="32">
        <v>9272872000183</v>
      </c>
      <c r="C16" s="4" t="s">
        <v>1024</v>
      </c>
      <c r="D16" s="3" t="s">
        <v>3</v>
      </c>
      <c r="E16" s="11">
        <v>3</v>
      </c>
      <c r="F16" s="5">
        <v>-4.499957896918832E-7</v>
      </c>
      <c r="G16" s="10">
        <v>8.0686777669801896E-2</v>
      </c>
      <c r="H16" s="10">
        <v>9.7681169616051999E-2</v>
      </c>
      <c r="I16" s="10">
        <v>0.26601971345095099</v>
      </c>
    </row>
    <row r="17" spans="2:9" x14ac:dyDescent="0.25">
      <c r="B17" s="32">
        <v>9272904000140</v>
      </c>
      <c r="C17" s="4" t="s">
        <v>1028</v>
      </c>
      <c r="D17" s="3" t="s">
        <v>3</v>
      </c>
      <c r="E17" s="11">
        <v>3</v>
      </c>
      <c r="F17" s="5">
        <v>0.10237017768050953</v>
      </c>
      <c r="G17" s="10">
        <v>0.115547946738083</v>
      </c>
      <c r="H17" s="10">
        <v>9.7681169616051999E-2</v>
      </c>
      <c r="I17" s="10">
        <v>0.26601971345095099</v>
      </c>
    </row>
    <row r="18" spans="2:9" x14ac:dyDescent="0.25">
      <c r="B18" s="32">
        <v>11208723000105</v>
      </c>
      <c r="C18" s="4" t="s">
        <v>1082</v>
      </c>
      <c r="D18" s="3" t="s">
        <v>30</v>
      </c>
      <c r="E18" s="11">
        <v>3</v>
      </c>
      <c r="F18" s="5">
        <v>4.2969006189158124E-2</v>
      </c>
      <c r="G18" s="10">
        <v>0.14191182349377801</v>
      </c>
      <c r="H18" s="10">
        <v>9.7681169616051999E-2</v>
      </c>
      <c r="I18" s="10">
        <v>0.26601971345095099</v>
      </c>
    </row>
    <row r="19" spans="2:9" x14ac:dyDescent="0.25">
      <c r="B19" s="32">
        <v>11208723000105</v>
      </c>
      <c r="C19" s="4" t="s">
        <v>1082</v>
      </c>
      <c r="D19" s="3" t="s">
        <v>10</v>
      </c>
      <c r="E19" s="11">
        <v>3</v>
      </c>
      <c r="F19" s="5">
        <v>4.2969006189158124E-2</v>
      </c>
      <c r="G19" s="10">
        <v>0.14191182349377801</v>
      </c>
      <c r="H19" s="10">
        <v>9.7681169616051999E-2</v>
      </c>
      <c r="I19" s="10">
        <v>0.26601971345095099</v>
      </c>
    </row>
    <row r="20" spans="2:9" x14ac:dyDescent="0.25">
      <c r="B20" s="32">
        <v>11389128000105</v>
      </c>
      <c r="C20" s="4" t="s">
        <v>1084</v>
      </c>
      <c r="D20" s="3" t="s">
        <v>8</v>
      </c>
      <c r="E20" s="11">
        <v>3</v>
      </c>
      <c r="F20" s="5">
        <v>-3.8074324727159426E-7</v>
      </c>
      <c r="G20" s="10">
        <v>8.2881572664596406E-2</v>
      </c>
      <c r="H20" s="10">
        <v>9.7681169616051999E-2</v>
      </c>
      <c r="I20" s="10">
        <v>0.26601971345095099</v>
      </c>
    </row>
    <row r="21" spans="2:9" x14ac:dyDescent="0.25">
      <c r="B21" s="32">
        <v>11389134000162</v>
      </c>
      <c r="C21" s="4" t="s">
        <v>1085</v>
      </c>
      <c r="D21" s="3" t="s">
        <v>8</v>
      </c>
      <c r="E21" s="11">
        <v>3</v>
      </c>
      <c r="F21" s="5">
        <v>8.4972726153073386E-2</v>
      </c>
      <c r="G21" s="10">
        <v>0.17558383598395599</v>
      </c>
      <c r="H21" s="10">
        <v>9.7681169616051999E-2</v>
      </c>
      <c r="I21" s="10">
        <v>0.26601971345095099</v>
      </c>
    </row>
    <row r="22" spans="2:9" x14ac:dyDescent="0.25">
      <c r="B22" s="32">
        <v>11533458000122</v>
      </c>
      <c r="C22" s="4" t="s">
        <v>1097</v>
      </c>
      <c r="D22" s="3" t="s">
        <v>30</v>
      </c>
      <c r="E22" s="11">
        <v>3</v>
      </c>
      <c r="F22" s="5">
        <v>4.6825589705623213E-2</v>
      </c>
      <c r="G22" s="10">
        <v>0.12929813367363199</v>
      </c>
      <c r="H22" s="10">
        <v>9.7681169616051999E-2</v>
      </c>
      <c r="I22" s="10">
        <v>0.26601971345095099</v>
      </c>
    </row>
    <row r="23" spans="2:9" x14ac:dyDescent="0.25">
      <c r="B23" s="32">
        <v>11533458000122</v>
      </c>
      <c r="C23" s="4" t="s">
        <v>1097</v>
      </c>
      <c r="D23" s="3" t="s">
        <v>10</v>
      </c>
      <c r="E23" s="11">
        <v>3</v>
      </c>
      <c r="F23" s="5">
        <v>4.6825589705623213E-2</v>
      </c>
      <c r="G23" s="10">
        <v>0.12929813367363199</v>
      </c>
      <c r="H23" s="10">
        <v>9.7681169616051999E-2</v>
      </c>
      <c r="I23" s="10">
        <v>0.26601971345095099</v>
      </c>
    </row>
    <row r="24" spans="2:9" x14ac:dyDescent="0.25">
      <c r="B24" s="32">
        <v>12813620000129</v>
      </c>
      <c r="C24" s="4" t="s">
        <v>1126</v>
      </c>
      <c r="D24" s="3" t="s">
        <v>3</v>
      </c>
      <c r="E24" s="11">
        <v>3</v>
      </c>
      <c r="F24" s="5">
        <v>-2.5771596327419952E-7</v>
      </c>
      <c r="G24" s="10">
        <v>8.6942914420902198E-2</v>
      </c>
      <c r="H24" s="10">
        <v>9.7681169616051999E-2</v>
      </c>
      <c r="I24" s="10">
        <v>0.26601971345095099</v>
      </c>
    </row>
    <row r="25" spans="2:9" x14ac:dyDescent="0.25">
      <c r="B25" s="32">
        <v>17188337000177</v>
      </c>
      <c r="C25" s="4" t="s">
        <v>1188</v>
      </c>
      <c r="D25" s="3" t="s">
        <v>3</v>
      </c>
      <c r="E25" s="11">
        <v>3</v>
      </c>
      <c r="F25" s="5">
        <v>-1.6278625358045865E-8</v>
      </c>
      <c r="G25" s="10">
        <v>9.4838376237105199E-2</v>
      </c>
      <c r="H25" s="10">
        <v>9.7681169616051999E-2</v>
      </c>
      <c r="I25" s="10">
        <v>0.26601971345095099</v>
      </c>
    </row>
    <row r="26" spans="2:9" x14ac:dyDescent="0.25"/>
    <row r="27" spans="2:9" x14ac:dyDescent="0.25"/>
    <row r="28" spans="2:9" x14ac:dyDescent="0.25">
      <c r="B28" s="28" t="s">
        <v>737</v>
      </c>
      <c r="C28" s="12"/>
      <c r="D28" s="12"/>
      <c r="E28" s="12"/>
      <c r="F28" s="12"/>
    </row>
    <row r="29" spans="2:9" x14ac:dyDescent="0.25">
      <c r="B29" s="28" t="s">
        <v>42</v>
      </c>
      <c r="C29" s="12"/>
      <c r="D29" s="12"/>
      <c r="E29" s="12"/>
      <c r="F29" s="12"/>
    </row>
    <row r="30" spans="2:9" x14ac:dyDescent="0.25">
      <c r="B30" s="28" t="s">
        <v>1504</v>
      </c>
      <c r="C30" s="12"/>
      <c r="D30" s="12"/>
      <c r="E30" s="29" t="str">
        <f>HYPERLINK("http://www.susep.gov.br/setores-susep/cgsoa/fundos-previdenciarios/Relatorio_Simplificado.pdf","Relatório")</f>
        <v>Relatório</v>
      </c>
      <c r="F30" s="12"/>
    </row>
    <row r="31" spans="2:9" x14ac:dyDescent="0.25">
      <c r="B31" s="28" t="s">
        <v>1505</v>
      </c>
      <c r="C31" s="12"/>
      <c r="D31" s="12"/>
      <c r="E31" s="12"/>
      <c r="F31" s="12"/>
    </row>
    <row r="32" spans="2:9" x14ac:dyDescent="0.25">
      <c r="B32" s="28" t="s">
        <v>1506</v>
      </c>
      <c r="C32" s="12"/>
      <c r="D32" s="12"/>
      <c r="E32" s="12"/>
      <c r="F32" s="12"/>
    </row>
    <row r="33" spans="2:6" x14ac:dyDescent="0.25">
      <c r="B33" s="28" t="s">
        <v>1509</v>
      </c>
      <c r="C33" s="12"/>
      <c r="D33" s="12"/>
      <c r="E33" s="12"/>
      <c r="F33" s="12"/>
    </row>
    <row r="34" spans="2:6" x14ac:dyDescent="0.25"/>
    <row r="35" spans="2:6" x14ac:dyDescent="0.25"/>
    <row r="36" spans="2:6" x14ac:dyDescent="0.25"/>
    <row r="37" spans="2:6" x14ac:dyDescent="0.25"/>
    <row r="38" spans="2:6" x14ac:dyDescent="0.25"/>
    <row r="39" spans="2:6" x14ac:dyDescent="0.25"/>
    <row r="40" spans="2:6" x14ac:dyDescent="0.25"/>
    <row r="41" spans="2:6" x14ac:dyDescent="0.25"/>
    <row r="42" spans="2:6" x14ac:dyDescent="0.25"/>
    <row r="43" spans="2:6" x14ac:dyDescent="0.25"/>
  </sheetData>
  <mergeCells count="1">
    <mergeCell ref="B3:I3"/>
  </mergeCells>
  <hyperlinks>
    <hyperlink ref="K6" location="Pesquisa!A1" display="Voltar para pesquisa"/>
    <hyperlink ref="E30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N83"/>
  <sheetViews>
    <sheetView showGridLines="0" zoomScaleNormal="100" workbookViewId="0">
      <pane ySplit="6" topLeftCell="A7" activePane="bottomLeft" state="frozen"/>
      <selection activeCell="G6" sqref="G6"/>
      <selection pane="bottomLeft" activeCell="B7" sqref="B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1417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2668779000143</v>
      </c>
      <c r="C7" s="4" t="s">
        <v>750</v>
      </c>
      <c r="D7" s="3" t="s">
        <v>8</v>
      </c>
      <c r="E7" s="11">
        <v>1</v>
      </c>
      <c r="F7" s="5">
        <v>-4.4518851925488794E-7</v>
      </c>
      <c r="G7" s="10">
        <v>8.0434405259230707E-2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2753973000127</v>
      </c>
      <c r="C8" s="4" t="s">
        <v>753</v>
      </c>
      <c r="D8" s="3" t="s">
        <v>30</v>
      </c>
      <c r="E8" s="11">
        <v>1</v>
      </c>
      <c r="F8" s="5">
        <v>5.3727010873868282E-2</v>
      </c>
      <c r="G8" s="10">
        <v>0.110336682816777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2753973000127</v>
      </c>
      <c r="C9" s="4" t="s">
        <v>753</v>
      </c>
      <c r="D9" s="3" t="s">
        <v>10</v>
      </c>
      <c r="E9" s="11">
        <v>1</v>
      </c>
      <c r="F9" s="5">
        <v>5.3727010873868282E-2</v>
      </c>
      <c r="G9" s="10">
        <v>0.110336682816777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2907512000161</v>
      </c>
      <c r="C10" s="4" t="s">
        <v>765</v>
      </c>
      <c r="D10" s="3" t="s">
        <v>30</v>
      </c>
      <c r="E10" s="11">
        <v>1</v>
      </c>
      <c r="F10" s="5">
        <v>3.4127334851407176E-2</v>
      </c>
      <c r="G10" s="10">
        <v>0.103784944349228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2907512000161</v>
      </c>
      <c r="C11" s="4" t="s">
        <v>765</v>
      </c>
      <c r="D11" s="3" t="s">
        <v>10</v>
      </c>
      <c r="E11" s="11">
        <v>1</v>
      </c>
      <c r="F11" s="5">
        <v>3.4127334851407176E-2</v>
      </c>
      <c r="G11" s="10">
        <v>0.103784944349228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2907514000150</v>
      </c>
      <c r="C12" s="4" t="s">
        <v>766</v>
      </c>
      <c r="D12" s="3" t="s">
        <v>30</v>
      </c>
      <c r="E12" s="11">
        <v>1</v>
      </c>
      <c r="F12" s="5">
        <v>-5.8523073176178725E-7</v>
      </c>
      <c r="G12" s="10">
        <v>8.0044397839039494E-2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2907514000150</v>
      </c>
      <c r="C13" s="4" t="s">
        <v>766</v>
      </c>
      <c r="D13" s="3" t="s">
        <v>10</v>
      </c>
      <c r="E13" s="11">
        <v>1</v>
      </c>
      <c r="F13" s="5">
        <v>-5.8523073176178725E-7</v>
      </c>
      <c r="G13" s="10">
        <v>8.0044397839039494E-2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3077193000177</v>
      </c>
      <c r="C14" s="4" t="s">
        <v>777</v>
      </c>
      <c r="D14" s="3" t="s">
        <v>9</v>
      </c>
      <c r="E14" s="11">
        <v>1</v>
      </c>
      <c r="F14" s="5">
        <v>6.7535061478047734E-2</v>
      </c>
      <c r="G14" s="10">
        <v>0.121767150699092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>
      <c r="B15" s="32">
        <v>3256737000168</v>
      </c>
      <c r="C15" s="4" t="s">
        <v>782</v>
      </c>
      <c r="D15" s="3" t="s">
        <v>10</v>
      </c>
      <c r="E15" s="11">
        <v>1</v>
      </c>
      <c r="F15" s="5">
        <v>2.2907196532932633E-2</v>
      </c>
      <c r="G15" s="10">
        <v>0.10288619651042701</v>
      </c>
      <c r="H15" s="10">
        <v>9.7681169616051999E-2</v>
      </c>
      <c r="I15" s="10">
        <v>0.348200639155203</v>
      </c>
      <c r="J15" s="10">
        <v>0.26601971345095099</v>
      </c>
    </row>
    <row r="16" spans="1:12" x14ac:dyDescent="0.25">
      <c r="B16" s="32">
        <v>3374487000160</v>
      </c>
      <c r="C16" s="4" t="s">
        <v>792</v>
      </c>
      <c r="D16" s="3" t="s">
        <v>8</v>
      </c>
      <c r="E16" s="11">
        <v>1</v>
      </c>
      <c r="F16" s="5">
        <v>3.4391033714560114E-2</v>
      </c>
      <c r="G16" s="10">
        <v>0.109120785072573</v>
      </c>
      <c r="H16" s="10">
        <v>9.7681169616051999E-2</v>
      </c>
      <c r="I16" s="10">
        <v>0.348200639155203</v>
      </c>
      <c r="J16" s="10">
        <v>0.26601971345095099</v>
      </c>
    </row>
    <row r="17" spans="2:10" x14ac:dyDescent="0.25">
      <c r="B17" s="32">
        <v>3438288000179</v>
      </c>
      <c r="C17" s="4" t="s">
        <v>797</v>
      </c>
      <c r="D17" s="3" t="s">
        <v>8</v>
      </c>
      <c r="E17" s="11">
        <v>1</v>
      </c>
      <c r="F17" s="5">
        <v>6.7181849516170747E-2</v>
      </c>
      <c r="G17" s="10">
        <v>0.116094630862953</v>
      </c>
      <c r="H17" s="10">
        <v>9.7681169616051999E-2</v>
      </c>
      <c r="I17" s="10">
        <v>0.348200639155203</v>
      </c>
      <c r="J17" s="10">
        <v>0.26601971345095099</v>
      </c>
    </row>
    <row r="18" spans="2:10" x14ac:dyDescent="0.25">
      <c r="B18" s="32">
        <v>3644263000121</v>
      </c>
      <c r="C18" s="4" t="s">
        <v>829</v>
      </c>
      <c r="D18" s="3" t="s">
        <v>2</v>
      </c>
      <c r="E18" s="11">
        <v>1</v>
      </c>
      <c r="F18" s="5">
        <v>7.4337057038065153E-3</v>
      </c>
      <c r="G18" s="10">
        <v>9.7590549569176496E-2</v>
      </c>
      <c r="H18" s="10">
        <v>9.7681169616051999E-2</v>
      </c>
      <c r="I18" s="10">
        <v>0.348200639155203</v>
      </c>
      <c r="J18" s="10">
        <v>0.26601971345095099</v>
      </c>
    </row>
    <row r="19" spans="2:10" x14ac:dyDescent="0.25">
      <c r="B19" s="32">
        <v>3824408000176</v>
      </c>
      <c r="C19" s="4" t="s">
        <v>839</v>
      </c>
      <c r="D19" s="3" t="s">
        <v>30</v>
      </c>
      <c r="E19" s="11">
        <v>1</v>
      </c>
      <c r="F19" s="5">
        <v>-5.7230735001797858E-7</v>
      </c>
      <c r="G19" s="10">
        <v>8.0356956327085199E-2</v>
      </c>
      <c r="H19" s="10">
        <v>9.7681169616051999E-2</v>
      </c>
      <c r="I19" s="10">
        <v>0.348200639155203</v>
      </c>
      <c r="J19" s="10">
        <v>0.26601971345095099</v>
      </c>
    </row>
    <row r="20" spans="2:10" x14ac:dyDescent="0.25">
      <c r="B20" s="32">
        <v>3824408000176</v>
      </c>
      <c r="C20" s="4" t="s">
        <v>839</v>
      </c>
      <c r="D20" s="3" t="s">
        <v>10</v>
      </c>
      <c r="E20" s="11">
        <v>1</v>
      </c>
      <c r="F20" s="5">
        <v>-5.7230735001797858E-7</v>
      </c>
      <c r="G20" s="10">
        <v>8.0356956327085199E-2</v>
      </c>
      <c r="H20" s="10">
        <v>9.7681169616051999E-2</v>
      </c>
      <c r="I20" s="10">
        <v>0.348200639155203</v>
      </c>
      <c r="J20" s="10">
        <v>0.26601971345095099</v>
      </c>
    </row>
    <row r="21" spans="2:10" x14ac:dyDescent="0.25">
      <c r="B21" s="32">
        <v>3926420000191</v>
      </c>
      <c r="C21" s="4" t="s">
        <v>841</v>
      </c>
      <c r="D21" s="3" t="s">
        <v>29</v>
      </c>
      <c r="E21" s="11">
        <v>1</v>
      </c>
      <c r="F21" s="5">
        <v>-1.6488428730773011E-7</v>
      </c>
      <c r="G21" s="10">
        <v>9.1267966769053702E-2</v>
      </c>
      <c r="H21" s="10">
        <v>9.7681169616051999E-2</v>
      </c>
      <c r="I21" s="10">
        <v>0.348200639155203</v>
      </c>
      <c r="J21" s="10">
        <v>0.26601971345095099</v>
      </c>
    </row>
    <row r="22" spans="2:10" x14ac:dyDescent="0.25">
      <c r="B22" s="32">
        <v>4103082000150</v>
      </c>
      <c r="C22" s="4" t="s">
        <v>858</v>
      </c>
      <c r="D22" s="3" t="s">
        <v>10</v>
      </c>
      <c r="E22" s="11">
        <v>1</v>
      </c>
      <c r="F22" s="5">
        <v>-6.7895858807228706E-7</v>
      </c>
      <c r="G22" s="10">
        <v>8.2480064112365095E-2</v>
      </c>
      <c r="H22" s="10">
        <v>9.7681169616051999E-2</v>
      </c>
      <c r="I22" s="10">
        <v>0.348200639155203</v>
      </c>
      <c r="J22" s="10">
        <v>0.26601971345095099</v>
      </c>
    </row>
    <row r="23" spans="2:10" x14ac:dyDescent="0.25">
      <c r="B23" s="32">
        <v>4253207000129</v>
      </c>
      <c r="C23" s="4" t="s">
        <v>869</v>
      </c>
      <c r="D23" s="3" t="s">
        <v>10</v>
      </c>
      <c r="E23" s="11">
        <v>1</v>
      </c>
      <c r="F23" s="5">
        <v>0.10224052948978879</v>
      </c>
      <c r="G23" s="10">
        <v>0.13081935441710399</v>
      </c>
      <c r="H23" s="10">
        <v>9.7681169616051999E-2</v>
      </c>
      <c r="I23" s="10">
        <v>0.348200639155203</v>
      </c>
      <c r="J23" s="10">
        <v>0.26601971345095099</v>
      </c>
    </row>
    <row r="24" spans="2:10" x14ac:dyDescent="0.25">
      <c r="B24" s="32">
        <v>4685308000179</v>
      </c>
      <c r="C24" s="4" t="s">
        <v>887</v>
      </c>
      <c r="D24" s="3" t="s">
        <v>8</v>
      </c>
      <c r="E24" s="11">
        <v>1</v>
      </c>
      <c r="F24" s="5">
        <v>6.0054539542369082E-3</v>
      </c>
      <c r="G24" s="10">
        <v>9.7901530633808007E-2</v>
      </c>
      <c r="H24" s="10">
        <v>9.7681169616051999E-2</v>
      </c>
      <c r="I24" s="10">
        <v>0.348200639155203</v>
      </c>
      <c r="J24" s="10">
        <v>0.26601971345095099</v>
      </c>
    </row>
    <row r="25" spans="2:10" x14ac:dyDescent="0.25">
      <c r="B25" s="32">
        <v>4699638000113</v>
      </c>
      <c r="C25" s="4" t="s">
        <v>889</v>
      </c>
      <c r="D25" s="3" t="s">
        <v>8</v>
      </c>
      <c r="E25" s="11">
        <v>1</v>
      </c>
      <c r="F25" s="5">
        <v>-5.164841297195623E-7</v>
      </c>
      <c r="G25" s="10">
        <v>8.4736313618171605E-2</v>
      </c>
      <c r="H25" s="10">
        <v>9.7681169616051999E-2</v>
      </c>
      <c r="I25" s="10">
        <v>0.348200639155203</v>
      </c>
      <c r="J25" s="10">
        <v>0.26601971345095099</v>
      </c>
    </row>
    <row r="26" spans="2:10" x14ac:dyDescent="0.25">
      <c r="B26" s="32">
        <v>5091397000198</v>
      </c>
      <c r="C26" s="4" t="s">
        <v>907</v>
      </c>
      <c r="D26" s="3" t="s">
        <v>10</v>
      </c>
      <c r="E26" s="11">
        <v>1</v>
      </c>
      <c r="F26" s="5">
        <v>4.8475816447767515E-2</v>
      </c>
      <c r="G26" s="10">
        <v>0.111928008954991</v>
      </c>
      <c r="H26" s="10">
        <v>9.7681169616051999E-2</v>
      </c>
      <c r="I26" s="10">
        <v>0.348200639155203</v>
      </c>
      <c r="J26" s="10">
        <v>0.26601971345095099</v>
      </c>
    </row>
    <row r="27" spans="2:10" x14ac:dyDescent="0.25">
      <c r="B27" s="32">
        <v>5113546000172</v>
      </c>
      <c r="C27" s="4" t="s">
        <v>912</v>
      </c>
      <c r="D27" s="3" t="s">
        <v>30</v>
      </c>
      <c r="E27" s="11">
        <v>1</v>
      </c>
      <c r="F27" s="5">
        <v>-5.7123890861574502E-7</v>
      </c>
      <c r="G27" s="10">
        <v>8.0470650502347404E-2</v>
      </c>
      <c r="H27" s="10">
        <v>9.7681169616051999E-2</v>
      </c>
      <c r="I27" s="10">
        <v>0.348200639155203</v>
      </c>
      <c r="J27" s="10">
        <v>0.26601971345095099</v>
      </c>
    </row>
    <row r="28" spans="2:10" x14ac:dyDescent="0.25">
      <c r="B28" s="32">
        <v>5113546000172</v>
      </c>
      <c r="C28" s="4" t="s">
        <v>912</v>
      </c>
      <c r="D28" s="3" t="s">
        <v>10</v>
      </c>
      <c r="E28" s="11">
        <v>1</v>
      </c>
      <c r="F28" s="5">
        <v>-5.7123890861574502E-7</v>
      </c>
      <c r="G28" s="10">
        <v>8.0470650502347404E-2</v>
      </c>
      <c r="H28" s="10">
        <v>9.7681169616051999E-2</v>
      </c>
      <c r="I28" s="10">
        <v>0.348200639155203</v>
      </c>
      <c r="J28" s="10">
        <v>0.26601971345095099</v>
      </c>
    </row>
    <row r="29" spans="2:10" x14ac:dyDescent="0.25">
      <c r="B29" s="32">
        <v>5116362000166</v>
      </c>
      <c r="C29" s="4" t="s">
        <v>914</v>
      </c>
      <c r="D29" s="3" t="s">
        <v>30</v>
      </c>
      <c r="E29" s="11">
        <v>1</v>
      </c>
      <c r="F29" s="5">
        <v>3.0260188431578957E-2</v>
      </c>
      <c r="G29" s="10">
        <v>0.103001585013893</v>
      </c>
      <c r="H29" s="10">
        <v>9.7681169616051999E-2</v>
      </c>
      <c r="I29" s="10">
        <v>0.348200639155203</v>
      </c>
      <c r="J29" s="10">
        <v>0.26601971345095099</v>
      </c>
    </row>
    <row r="30" spans="2:10" x14ac:dyDescent="0.25">
      <c r="B30" s="32">
        <v>5116362000166</v>
      </c>
      <c r="C30" s="4" t="s">
        <v>914</v>
      </c>
      <c r="D30" s="3" t="s">
        <v>10</v>
      </c>
      <c r="E30" s="11">
        <v>1</v>
      </c>
      <c r="F30" s="5">
        <v>3.0260188431578957E-2</v>
      </c>
      <c r="G30" s="10">
        <v>0.103001585013893</v>
      </c>
      <c r="H30" s="10">
        <v>9.7681169616051999E-2</v>
      </c>
      <c r="I30" s="10">
        <v>0.348200639155203</v>
      </c>
      <c r="J30" s="10">
        <v>0.26601971345095099</v>
      </c>
    </row>
    <row r="31" spans="2:10" x14ac:dyDescent="0.25">
      <c r="B31" s="32">
        <v>6081460000178</v>
      </c>
      <c r="C31" s="4" t="s">
        <v>939</v>
      </c>
      <c r="D31" s="3" t="s">
        <v>10</v>
      </c>
      <c r="E31" s="11">
        <v>1</v>
      </c>
      <c r="F31" s="5">
        <v>4.9818941848966736E-2</v>
      </c>
      <c r="G31" s="10">
        <v>0.11237143547994</v>
      </c>
      <c r="H31" s="10">
        <v>9.7681169616051999E-2</v>
      </c>
      <c r="I31" s="10">
        <v>0.348200639155203</v>
      </c>
      <c r="J31" s="10">
        <v>0.26601971345095099</v>
      </c>
    </row>
    <row r="32" spans="2:10" x14ac:dyDescent="0.25">
      <c r="B32" s="32">
        <v>7400612000110</v>
      </c>
      <c r="C32" s="4" t="s">
        <v>957</v>
      </c>
      <c r="D32" s="3" t="s">
        <v>8</v>
      </c>
      <c r="E32" s="11">
        <v>1</v>
      </c>
      <c r="F32" s="5">
        <v>6.4128963463591759E-2</v>
      </c>
      <c r="G32" s="10">
        <v>0.11511843124057999</v>
      </c>
      <c r="H32" s="10">
        <v>9.7681169616051999E-2</v>
      </c>
      <c r="I32" s="10">
        <v>0.348200639155203</v>
      </c>
      <c r="J32" s="10">
        <v>0.26601971345095099</v>
      </c>
    </row>
    <row r="33" spans="2:10" x14ac:dyDescent="0.25">
      <c r="B33" s="32">
        <v>8046407000161</v>
      </c>
      <c r="C33" s="4" t="s">
        <v>976</v>
      </c>
      <c r="D33" s="3" t="s">
        <v>29</v>
      </c>
      <c r="E33" s="11">
        <v>1</v>
      </c>
      <c r="F33" s="5">
        <v>6.2078473594261767E-2</v>
      </c>
      <c r="G33" s="10">
        <v>0.115679981818069</v>
      </c>
      <c r="H33" s="10">
        <v>9.7681169616051999E-2</v>
      </c>
      <c r="I33" s="10">
        <v>0.348200639155203</v>
      </c>
      <c r="J33" s="10">
        <v>0.26601971345095099</v>
      </c>
    </row>
    <row r="34" spans="2:10" x14ac:dyDescent="0.25">
      <c r="B34" s="32">
        <v>8418207000192</v>
      </c>
      <c r="C34" s="4" t="s">
        <v>985</v>
      </c>
      <c r="D34" s="3" t="s">
        <v>8</v>
      </c>
      <c r="E34" s="11">
        <v>1</v>
      </c>
      <c r="F34" s="5">
        <v>-2.3822154499142172E-7</v>
      </c>
      <c r="G34" s="10">
        <v>8.7157992268799903E-2</v>
      </c>
      <c r="H34" s="10">
        <v>9.7681169616051999E-2</v>
      </c>
      <c r="I34" s="10">
        <v>0.348200639155203</v>
      </c>
      <c r="J34" s="10">
        <v>0.26601971345095099</v>
      </c>
    </row>
    <row r="35" spans="2:10" x14ac:dyDescent="0.25">
      <c r="B35" s="32">
        <v>8435262000190</v>
      </c>
      <c r="C35" s="4" t="s">
        <v>986</v>
      </c>
      <c r="D35" s="3" t="s">
        <v>8</v>
      </c>
      <c r="E35" s="11">
        <v>1</v>
      </c>
      <c r="F35" s="5">
        <v>-1.5218306273460689E-7</v>
      </c>
      <c r="G35" s="10">
        <v>9.2711788719658003E-2</v>
      </c>
      <c r="H35" s="10">
        <v>9.7681169616051999E-2</v>
      </c>
      <c r="I35" s="10">
        <v>0.348200639155203</v>
      </c>
      <c r="J35" s="10">
        <v>0.26601971345095099</v>
      </c>
    </row>
    <row r="36" spans="2:10" x14ac:dyDescent="0.25">
      <c r="B36" s="32">
        <v>8702982000175</v>
      </c>
      <c r="C36" s="4" t="s">
        <v>993</v>
      </c>
      <c r="D36" s="3" t="s">
        <v>8</v>
      </c>
      <c r="E36" s="11">
        <v>1</v>
      </c>
      <c r="F36" s="5">
        <v>3.4556566244751473E-2</v>
      </c>
      <c r="G36" s="10">
        <v>0.1064243071172</v>
      </c>
      <c r="H36" s="10">
        <v>9.7681169616051999E-2</v>
      </c>
      <c r="I36" s="10">
        <v>0.348200639155203</v>
      </c>
      <c r="J36" s="10">
        <v>0.26601971345095099</v>
      </c>
    </row>
    <row r="37" spans="2:10" x14ac:dyDescent="0.25">
      <c r="B37" s="32">
        <v>8927314000146</v>
      </c>
      <c r="C37" s="4" t="s">
        <v>998</v>
      </c>
      <c r="D37" s="3" t="s">
        <v>8</v>
      </c>
      <c r="E37" s="11">
        <v>1</v>
      </c>
      <c r="F37" s="5">
        <v>5.1516241404692374E-2</v>
      </c>
      <c r="G37" s="10">
        <v>0.108793975639978</v>
      </c>
      <c r="H37" s="10">
        <v>9.7681169616051999E-2</v>
      </c>
      <c r="I37" s="10">
        <v>0.348200639155203</v>
      </c>
      <c r="J37" s="10">
        <v>0.26601971345095099</v>
      </c>
    </row>
    <row r="38" spans="2:10" x14ac:dyDescent="0.25">
      <c r="B38" s="32">
        <v>9145212000131</v>
      </c>
      <c r="C38" s="4" t="s">
        <v>1016</v>
      </c>
      <c r="D38" s="3" t="s">
        <v>8</v>
      </c>
      <c r="E38" s="11">
        <v>1</v>
      </c>
      <c r="F38" s="5">
        <v>-2.611018673738918E-7</v>
      </c>
      <c r="G38" s="10">
        <v>8.9258778051976503E-2</v>
      </c>
      <c r="H38" s="10">
        <v>9.7681169616051999E-2</v>
      </c>
      <c r="I38" s="10">
        <v>0.348200639155203</v>
      </c>
      <c r="J38" s="10">
        <v>0.26601971345095099</v>
      </c>
    </row>
    <row r="39" spans="2:10" x14ac:dyDescent="0.25">
      <c r="B39" s="32">
        <v>10985235000133</v>
      </c>
      <c r="C39" s="4" t="s">
        <v>1067</v>
      </c>
      <c r="D39" s="3" t="s">
        <v>10</v>
      </c>
      <c r="E39" s="11">
        <v>1</v>
      </c>
      <c r="F39" s="5">
        <v>5.559847368698291E-2</v>
      </c>
      <c r="G39" s="10">
        <v>0.11449029800284299</v>
      </c>
      <c r="H39" s="10">
        <v>9.7681169616051999E-2</v>
      </c>
      <c r="I39" s="10">
        <v>0.348200639155203</v>
      </c>
      <c r="J39" s="10">
        <v>0.26601971345095099</v>
      </c>
    </row>
    <row r="40" spans="2:10" x14ac:dyDescent="0.25">
      <c r="B40" s="32">
        <v>11060703000121</v>
      </c>
      <c r="C40" s="4" t="s">
        <v>1075</v>
      </c>
      <c r="D40" s="3" t="s">
        <v>29</v>
      </c>
      <c r="E40" s="11">
        <v>1</v>
      </c>
      <c r="F40" s="5">
        <v>1.030302421670907E-2</v>
      </c>
      <c r="G40" s="10">
        <v>9.8297459039278196E-2</v>
      </c>
      <c r="H40" s="10">
        <v>9.7681169616051999E-2</v>
      </c>
      <c r="I40" s="10">
        <v>0.348200639155203</v>
      </c>
      <c r="J40" s="10">
        <v>0.26601971345095099</v>
      </c>
    </row>
    <row r="41" spans="2:10" x14ac:dyDescent="0.25">
      <c r="B41" s="32">
        <v>11060725000191</v>
      </c>
      <c r="C41" s="4" t="s">
        <v>1076</v>
      </c>
      <c r="D41" s="3" t="s">
        <v>29</v>
      </c>
      <c r="E41" s="11">
        <v>1</v>
      </c>
      <c r="F41" s="5">
        <v>3.6608247906012949E-2</v>
      </c>
      <c r="G41" s="10">
        <v>0.107040472449194</v>
      </c>
      <c r="H41" s="10">
        <v>9.7681169616051999E-2</v>
      </c>
      <c r="I41" s="10">
        <v>0.348200639155203</v>
      </c>
      <c r="J41" s="10">
        <v>0.26601971345095099</v>
      </c>
    </row>
    <row r="42" spans="2:10" x14ac:dyDescent="0.25">
      <c r="B42" s="32">
        <v>11060745000162</v>
      </c>
      <c r="C42" s="4" t="s">
        <v>1077</v>
      </c>
      <c r="D42" s="3" t="s">
        <v>29</v>
      </c>
      <c r="E42" s="11">
        <v>1</v>
      </c>
      <c r="F42" s="5">
        <v>7.5795243393386766E-2</v>
      </c>
      <c r="G42" s="10">
        <v>0.120228536225754</v>
      </c>
      <c r="H42" s="10">
        <v>9.7681169616051999E-2</v>
      </c>
      <c r="I42" s="10">
        <v>0.348200639155203</v>
      </c>
      <c r="J42" s="10">
        <v>0.26601971345095099</v>
      </c>
    </row>
    <row r="43" spans="2:10" x14ac:dyDescent="0.25">
      <c r="B43" s="32">
        <v>12412740000114</v>
      </c>
      <c r="C43" s="4" t="s">
        <v>1109</v>
      </c>
      <c r="D43" s="3" t="s">
        <v>10</v>
      </c>
      <c r="E43" s="11">
        <v>1</v>
      </c>
      <c r="F43" s="5">
        <v>1.8493536555451703E-2</v>
      </c>
      <c r="G43" s="10">
        <v>0.10130928650365301</v>
      </c>
      <c r="H43" s="10">
        <v>9.7681169616051999E-2</v>
      </c>
      <c r="I43" s="10">
        <v>0.348200639155203</v>
      </c>
      <c r="J43" s="10">
        <v>0.26601971345095099</v>
      </c>
    </row>
    <row r="44" spans="2:10" x14ac:dyDescent="0.25">
      <c r="B44" s="32">
        <v>12412757000171</v>
      </c>
      <c r="C44" s="4" t="s">
        <v>1110</v>
      </c>
      <c r="D44" s="3" t="s">
        <v>10</v>
      </c>
      <c r="E44" s="11">
        <v>1</v>
      </c>
      <c r="F44" s="5">
        <v>3.7837035629501017E-3</v>
      </c>
      <c r="G44" s="10">
        <v>9.6238739562729797E-2</v>
      </c>
      <c r="H44" s="10">
        <v>9.7681169616051999E-2</v>
      </c>
      <c r="I44" s="10">
        <v>0.348200639155203</v>
      </c>
      <c r="J44" s="10">
        <v>0.26601971345095099</v>
      </c>
    </row>
    <row r="45" spans="2:10" x14ac:dyDescent="0.25">
      <c r="B45" s="32">
        <v>14104362000137</v>
      </c>
      <c r="C45" s="4" t="s">
        <v>1143</v>
      </c>
      <c r="D45" s="3" t="s">
        <v>10</v>
      </c>
      <c r="E45" s="11">
        <v>1</v>
      </c>
      <c r="F45" s="5">
        <v>6.3780427397019709E-2</v>
      </c>
      <c r="G45" s="10">
        <v>0.116953781634483</v>
      </c>
      <c r="H45" s="10">
        <v>9.7681169616051999E-2</v>
      </c>
      <c r="I45" s="10">
        <v>0.348200639155203</v>
      </c>
      <c r="J45" s="10">
        <v>0.26601971345095099</v>
      </c>
    </row>
    <row r="46" spans="2:10" x14ac:dyDescent="0.25">
      <c r="B46" s="32">
        <v>17320430000193</v>
      </c>
      <c r="C46" s="4" t="s">
        <v>1193</v>
      </c>
      <c r="D46" s="3" t="s">
        <v>30</v>
      </c>
      <c r="E46" s="11">
        <v>1</v>
      </c>
      <c r="F46" s="5">
        <v>-2.0156396000618308E-7</v>
      </c>
      <c r="G46" s="10">
        <v>9.0127583542050305E-2</v>
      </c>
      <c r="H46" s="10">
        <v>9.7681169616051999E-2</v>
      </c>
      <c r="I46" s="10">
        <v>0.348200639155203</v>
      </c>
      <c r="J46" s="10">
        <v>0.26601971345095099</v>
      </c>
    </row>
    <row r="47" spans="2:10" x14ac:dyDescent="0.25">
      <c r="B47" s="32">
        <v>17320430000193</v>
      </c>
      <c r="C47" s="4" t="s">
        <v>1193</v>
      </c>
      <c r="D47" s="3" t="s">
        <v>10</v>
      </c>
      <c r="E47" s="11">
        <v>1</v>
      </c>
      <c r="F47" s="5">
        <v>-2.0156396000618308E-7</v>
      </c>
      <c r="G47" s="10">
        <v>9.0127583542050305E-2</v>
      </c>
      <c r="H47" s="10">
        <v>9.7681169616051999E-2</v>
      </c>
      <c r="I47" s="10">
        <v>0.348200639155203</v>
      </c>
      <c r="J47" s="10">
        <v>0.26601971345095099</v>
      </c>
    </row>
    <row r="48" spans="2:10" x14ac:dyDescent="0.25">
      <c r="B48" s="32">
        <v>19670873000130</v>
      </c>
      <c r="C48" s="4" t="s">
        <v>1245</v>
      </c>
      <c r="D48" s="3" t="s">
        <v>8</v>
      </c>
      <c r="E48" s="11">
        <v>1</v>
      </c>
      <c r="F48" s="5">
        <v>6.9509401879113003E-2</v>
      </c>
      <c r="G48" s="10">
        <v>0.11649708836797699</v>
      </c>
      <c r="H48" s="10">
        <v>9.7681169616051999E-2</v>
      </c>
      <c r="I48" s="10">
        <v>0.348200639155203</v>
      </c>
      <c r="J48" s="10">
        <v>0.26601971345095099</v>
      </c>
    </row>
    <row r="49" spans="2:6" x14ac:dyDescent="0.25"/>
    <row r="50" spans="2:6" x14ac:dyDescent="0.25"/>
    <row r="51" spans="2:6" x14ac:dyDescent="0.25">
      <c r="B51" s="28" t="s">
        <v>737</v>
      </c>
      <c r="C51" s="12"/>
      <c r="D51" s="12"/>
      <c r="E51" s="12"/>
      <c r="F51" s="12"/>
    </row>
    <row r="52" spans="2:6" x14ac:dyDescent="0.25">
      <c r="B52" s="28" t="s">
        <v>42</v>
      </c>
      <c r="C52" s="12"/>
      <c r="D52" s="12"/>
      <c r="E52" s="12"/>
      <c r="F52" s="12"/>
    </row>
    <row r="53" spans="2:6" x14ac:dyDescent="0.25">
      <c r="B53" s="28" t="s">
        <v>1504</v>
      </c>
      <c r="C53" s="12"/>
      <c r="D53" s="12"/>
      <c r="E53" s="29" t="str">
        <f>HYPERLINK("http://www.susep.gov.br/setores-susep/cgsoa/fundos-previdenciarios/Relatorio_Simplificado.pdf","Relatório")</f>
        <v>Relatório</v>
      </c>
      <c r="F53" s="12"/>
    </row>
    <row r="54" spans="2:6" x14ac:dyDescent="0.25">
      <c r="B54" s="28" t="s">
        <v>1505</v>
      </c>
      <c r="C54" s="12"/>
      <c r="D54" s="12"/>
      <c r="E54" s="12"/>
      <c r="F54" s="12"/>
    </row>
    <row r="55" spans="2:6" x14ac:dyDescent="0.25">
      <c r="B55" s="28" t="s">
        <v>1506</v>
      </c>
      <c r="C55" s="12"/>
      <c r="D55" s="12"/>
      <c r="E55" s="12"/>
      <c r="F55" s="12"/>
    </row>
    <row r="56" spans="2:6" x14ac:dyDescent="0.25">
      <c r="B56" s="28" t="s">
        <v>1507</v>
      </c>
      <c r="C56" s="12"/>
      <c r="D56" s="12"/>
      <c r="E56" s="12"/>
      <c r="F56" s="12"/>
    </row>
    <row r="57" spans="2:6" x14ac:dyDescent="0.25">
      <c r="B57" s="28" t="s">
        <v>1508</v>
      </c>
      <c r="C57" s="12"/>
      <c r="D57" s="12"/>
      <c r="E57" s="12"/>
      <c r="F57" s="12"/>
    </row>
    <row r="58" spans="2:6" x14ac:dyDescent="0.25"/>
    <row r="59" spans="2:6" x14ac:dyDescent="0.25"/>
    <row r="60" spans="2:6" x14ac:dyDescent="0.25"/>
    <row r="61" spans="2:6" x14ac:dyDescent="0.25"/>
    <row r="62" spans="2:6" x14ac:dyDescent="0.25"/>
    <row r="63" spans="2:6" x14ac:dyDescent="0.25"/>
    <row r="64" spans="2:6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</sheetData>
  <mergeCells count="1">
    <mergeCell ref="B3:J3"/>
  </mergeCells>
  <hyperlinks>
    <hyperlink ref="L6" location="Pesquisa!A1" display="Voltar para pesquisa"/>
    <hyperlink ref="E53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N59"/>
  <sheetViews>
    <sheetView showGridLines="0" zoomScaleNormal="100" workbookViewId="0">
      <pane ySplit="6" topLeftCell="A7" activePane="bottomLeft" state="frozen"/>
      <selection activeCell="G6" sqref="G6"/>
      <selection pane="bottomLeft" activeCell="B7" sqref="B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1417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2764393000135</v>
      </c>
      <c r="C7" s="4" t="s">
        <v>755</v>
      </c>
      <c r="D7" s="3" t="s">
        <v>2</v>
      </c>
      <c r="E7" s="11">
        <v>2</v>
      </c>
      <c r="F7" s="5">
        <v>0.11030901977366298</v>
      </c>
      <c r="G7" s="10">
        <v>0.14764372599550399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2764427000191</v>
      </c>
      <c r="C8" s="4" t="s">
        <v>756</v>
      </c>
      <c r="D8" s="3" t="s">
        <v>2</v>
      </c>
      <c r="E8" s="11">
        <v>2</v>
      </c>
      <c r="F8" s="5">
        <v>7.3589535638603903E-2</v>
      </c>
      <c r="G8" s="10">
        <v>0.129990887511163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2924248000174</v>
      </c>
      <c r="C9" s="4" t="s">
        <v>771</v>
      </c>
      <c r="D9" s="3" t="s">
        <v>7</v>
      </c>
      <c r="E9" s="11">
        <v>2</v>
      </c>
      <c r="F9" s="5">
        <v>6.910460287566389E-2</v>
      </c>
      <c r="G9" s="10">
        <v>0.130021216665856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2934463000156</v>
      </c>
      <c r="C10" s="4" t="s">
        <v>773</v>
      </c>
      <c r="D10" s="3" t="s">
        <v>11</v>
      </c>
      <c r="E10" s="11">
        <v>2</v>
      </c>
      <c r="F10" s="5">
        <v>0.10149908371902094</v>
      </c>
      <c r="G10" s="10">
        <v>0.161375538675709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3537505000188</v>
      </c>
      <c r="C11" s="4" t="s">
        <v>815</v>
      </c>
      <c r="D11" s="3" t="s">
        <v>2</v>
      </c>
      <c r="E11" s="11">
        <v>2</v>
      </c>
      <c r="F11" s="5">
        <v>0.11790328756507781</v>
      </c>
      <c r="G11" s="10">
        <v>0.15113917486679701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3960349000163</v>
      </c>
      <c r="C12" s="4" t="s">
        <v>848</v>
      </c>
      <c r="D12" s="3" t="s">
        <v>846</v>
      </c>
      <c r="E12" s="11">
        <v>2</v>
      </c>
      <c r="F12" s="5">
        <v>0.13381121163418172</v>
      </c>
      <c r="G12" s="10">
        <v>0.180512080576999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8541158000180</v>
      </c>
      <c r="C13" s="4" t="s">
        <v>989</v>
      </c>
      <c r="D13" s="3" t="s">
        <v>2</v>
      </c>
      <c r="E13" s="11">
        <v>2</v>
      </c>
      <c r="F13" s="5">
        <v>-7.3181074905876103E-8</v>
      </c>
      <c r="G13" s="10">
        <v>9.5753783045261706E-2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23837786000100</v>
      </c>
      <c r="C14" s="4" t="s">
        <v>1308</v>
      </c>
      <c r="D14" s="3" t="s">
        <v>32</v>
      </c>
      <c r="E14" s="11">
        <v>2</v>
      </c>
      <c r="F14" s="5">
        <v>-1.708215513072869E-6</v>
      </c>
      <c r="G14" s="10">
        <v>6.3060016515227704E-2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/>
    <row r="16" spans="1:12" x14ac:dyDescent="0.25"/>
    <row r="17" spans="2:6" x14ac:dyDescent="0.25">
      <c r="B17" s="28" t="s">
        <v>737</v>
      </c>
      <c r="C17" s="12"/>
      <c r="D17" s="12"/>
      <c r="E17" s="12"/>
      <c r="F17" s="12"/>
    </row>
    <row r="18" spans="2:6" x14ac:dyDescent="0.25">
      <c r="B18" s="28" t="s">
        <v>42</v>
      </c>
      <c r="C18" s="12"/>
      <c r="D18" s="12"/>
      <c r="E18" s="12"/>
      <c r="F18" s="12"/>
    </row>
    <row r="19" spans="2:6" x14ac:dyDescent="0.25">
      <c r="B19" s="28" t="s">
        <v>1504</v>
      </c>
      <c r="C19" s="12"/>
      <c r="D19" s="12"/>
      <c r="E19" s="29" t="str">
        <f>HYPERLINK("http://www.susep.gov.br/setores-susep/cgsoa/fundos-previdenciarios/Relatorio_Simplificado.pdf","Relatório")</f>
        <v>Relatório</v>
      </c>
      <c r="F19" s="12"/>
    </row>
    <row r="20" spans="2:6" x14ac:dyDescent="0.25">
      <c r="B20" s="28" t="s">
        <v>1505</v>
      </c>
      <c r="C20" s="12"/>
      <c r="D20" s="12"/>
      <c r="E20" s="12"/>
      <c r="F20" s="12"/>
    </row>
    <row r="21" spans="2:6" x14ac:dyDescent="0.25">
      <c r="B21" s="28" t="s">
        <v>1506</v>
      </c>
      <c r="C21" s="12"/>
      <c r="D21" s="12"/>
      <c r="E21" s="12"/>
      <c r="F21" s="12"/>
    </row>
    <row r="22" spans="2:6" x14ac:dyDescent="0.25">
      <c r="B22" s="28" t="s">
        <v>1507</v>
      </c>
      <c r="C22" s="12"/>
      <c r="D22" s="12"/>
      <c r="E22" s="12"/>
      <c r="F22" s="12"/>
    </row>
    <row r="23" spans="2:6" x14ac:dyDescent="0.25">
      <c r="B23" s="28" t="s">
        <v>1508</v>
      </c>
      <c r="C23" s="12"/>
      <c r="D23" s="12"/>
      <c r="E23" s="12"/>
      <c r="F23" s="12"/>
    </row>
    <row r="24" spans="2:6" x14ac:dyDescent="0.25"/>
    <row r="25" spans="2:6" x14ac:dyDescent="0.25"/>
    <row r="26" spans="2:6" x14ac:dyDescent="0.25"/>
    <row r="27" spans="2:6" x14ac:dyDescent="0.25"/>
    <row r="28" spans="2:6" x14ac:dyDescent="0.25"/>
    <row r="29" spans="2:6" x14ac:dyDescent="0.25"/>
    <row r="30" spans="2:6" x14ac:dyDescent="0.25"/>
    <row r="31" spans="2:6" x14ac:dyDescent="0.25"/>
    <row r="32" spans="2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">
    <mergeCell ref="B3:J3"/>
  </mergeCells>
  <hyperlinks>
    <hyperlink ref="L6" location="Pesquisa!A1" display="Voltar para pesquisa"/>
    <hyperlink ref="E19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N16"/>
  <sheetViews>
    <sheetView showGridLines="0" zoomScaleNormal="100" workbookViewId="0">
      <pane ySplit="6" topLeftCell="A7" activePane="bottomLeft" state="frozen"/>
      <selection activeCell="G75" sqref="G75"/>
      <selection pane="bottomLeft" activeCell="B7" sqref="B7:J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1419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4163008000120</v>
      </c>
      <c r="C7" s="4" t="s">
        <v>862</v>
      </c>
      <c r="D7" s="3" t="s">
        <v>2</v>
      </c>
      <c r="E7" s="11">
        <v>1</v>
      </c>
      <c r="F7" s="5">
        <v>6.8705495225875546E-2</v>
      </c>
      <c r="G7" s="10">
        <v>0.18555418127061701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/>
    <row r="9" spans="1:12" x14ac:dyDescent="0.25">
      <c r="B9" s="28" t="s">
        <v>737</v>
      </c>
      <c r="C9" s="12"/>
      <c r="D9" s="12"/>
      <c r="E9" s="12"/>
      <c r="F9" s="12"/>
    </row>
    <row r="10" spans="1:12" x14ac:dyDescent="0.25">
      <c r="B10" s="28" t="s">
        <v>42</v>
      </c>
      <c r="C10" s="12"/>
      <c r="D10" s="12"/>
      <c r="E10" s="12"/>
      <c r="F10" s="12"/>
    </row>
    <row r="11" spans="1:12" x14ac:dyDescent="0.25">
      <c r="B11" s="28" t="s">
        <v>1504</v>
      </c>
      <c r="C11" s="12"/>
      <c r="D11" s="12"/>
      <c r="E11" s="29" t="str">
        <f>HYPERLINK("http://www.susep.gov.br/setores-susep/cgsoa/fundos-previdenciarios/Relatorio_Simplificado.pdf","Relatório")</f>
        <v>Relatório</v>
      </c>
      <c r="F11" s="12"/>
    </row>
    <row r="12" spans="1:12" x14ac:dyDescent="0.25">
      <c r="B12" s="28" t="s">
        <v>1505</v>
      </c>
      <c r="C12" s="12"/>
      <c r="D12" s="12"/>
      <c r="E12" s="12"/>
      <c r="F12" s="12"/>
    </row>
    <row r="13" spans="1:12" x14ac:dyDescent="0.25">
      <c r="B13" s="28" t="s">
        <v>1506</v>
      </c>
      <c r="C13" s="12"/>
      <c r="D13" s="12"/>
      <c r="E13" s="12"/>
      <c r="F13" s="12"/>
    </row>
    <row r="14" spans="1:12" x14ac:dyDescent="0.25">
      <c r="B14" s="28" t="s">
        <v>1507</v>
      </c>
      <c r="C14" s="12"/>
      <c r="D14" s="12"/>
      <c r="E14" s="12"/>
      <c r="F14" s="12"/>
    </row>
    <row r="15" spans="1:12" x14ac:dyDescent="0.25">
      <c r="B15" s="28" t="s">
        <v>1508</v>
      </c>
      <c r="C15" s="12"/>
      <c r="D15" s="12"/>
      <c r="E15" s="12"/>
      <c r="F15" s="12"/>
    </row>
    <row r="16" spans="1:12" x14ac:dyDescent="0.25"/>
  </sheetData>
  <mergeCells count="1">
    <mergeCell ref="B3:J3"/>
  </mergeCells>
  <hyperlinks>
    <hyperlink ref="L6" location="Pesquisa!A1" display="Voltar para pesquisa"/>
    <hyperlink ref="E11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N80"/>
  <sheetViews>
    <sheetView showGridLines="0" zoomScaleNormal="100" workbookViewId="0">
      <pane ySplit="6" topLeftCell="A7" activePane="bottomLeft" state="frozen"/>
      <selection activeCell="G75" sqref="G75"/>
      <selection pane="bottomLeft" activeCell="B7" sqref="B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1419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2498189000110</v>
      </c>
      <c r="C7" s="4" t="s">
        <v>745</v>
      </c>
      <c r="D7" s="3" t="s">
        <v>12</v>
      </c>
      <c r="E7" s="11">
        <v>2</v>
      </c>
      <c r="F7" s="5">
        <v>4.6581732087190254E-3</v>
      </c>
      <c r="G7" s="10">
        <v>9.89524446252696E-2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2668782000167</v>
      </c>
      <c r="C8" s="4" t="s">
        <v>751</v>
      </c>
      <c r="D8" s="3" t="s">
        <v>8</v>
      </c>
      <c r="E8" s="11">
        <v>2</v>
      </c>
      <c r="F8" s="5">
        <v>-9.7693656080342621E-8</v>
      </c>
      <c r="G8" s="10">
        <v>9.4756332845125704E-2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2907506000104</v>
      </c>
      <c r="C9" s="4" t="s">
        <v>763</v>
      </c>
      <c r="D9" s="3" t="s">
        <v>30</v>
      </c>
      <c r="E9" s="11">
        <v>2</v>
      </c>
      <c r="F9" s="5">
        <v>2.7983721472140847E-2</v>
      </c>
      <c r="G9" s="10">
        <v>0.10907490855410799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2907506000104</v>
      </c>
      <c r="C10" s="4" t="s">
        <v>763</v>
      </c>
      <c r="D10" s="3" t="s">
        <v>10</v>
      </c>
      <c r="E10" s="11">
        <v>2</v>
      </c>
      <c r="F10" s="5">
        <v>2.7983721472140847E-2</v>
      </c>
      <c r="G10" s="10">
        <v>0.10907490855410799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3173729000158</v>
      </c>
      <c r="C11" s="4" t="s">
        <v>781</v>
      </c>
      <c r="D11" s="3" t="s">
        <v>8</v>
      </c>
      <c r="E11" s="11">
        <v>2</v>
      </c>
      <c r="F11" s="5">
        <v>7.6991896060905299E-2</v>
      </c>
      <c r="G11" s="10">
        <v>0.13767048633960599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3307621000100</v>
      </c>
      <c r="C12" s="4" t="s">
        <v>786</v>
      </c>
      <c r="D12" s="3" t="s">
        <v>9</v>
      </c>
      <c r="E12" s="11">
        <v>2</v>
      </c>
      <c r="F12" s="5">
        <v>4.9860077182969142E-2</v>
      </c>
      <c r="G12" s="10">
        <v>0.121583842899464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3364147000159</v>
      </c>
      <c r="C13" s="4" t="s">
        <v>787</v>
      </c>
      <c r="D13" s="3" t="s">
        <v>8</v>
      </c>
      <c r="E13" s="11">
        <v>2</v>
      </c>
      <c r="F13" s="5">
        <v>2.8629694108548973E-2</v>
      </c>
      <c r="G13" s="10">
        <v>0.111591084811655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3374499000195</v>
      </c>
      <c r="C14" s="4" t="s">
        <v>793</v>
      </c>
      <c r="D14" s="3" t="s">
        <v>8</v>
      </c>
      <c r="E14" s="11">
        <v>2</v>
      </c>
      <c r="F14" s="5">
        <v>5.246653358068195E-2</v>
      </c>
      <c r="G14" s="10">
        <v>0.13090385323609899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>
      <c r="B15" s="32">
        <v>3374499000195</v>
      </c>
      <c r="C15" s="4" t="s">
        <v>793</v>
      </c>
      <c r="D15" s="3" t="s">
        <v>790</v>
      </c>
      <c r="E15" s="11">
        <v>2</v>
      </c>
      <c r="F15" s="5">
        <v>5.246653358068195E-2</v>
      </c>
      <c r="G15" s="10">
        <v>0.13090385323609899</v>
      </c>
      <c r="H15" s="10">
        <v>9.7681169616051999E-2</v>
      </c>
      <c r="I15" s="10">
        <v>0.348200639155203</v>
      </c>
      <c r="J15" s="10">
        <v>0.26601971345095099</v>
      </c>
    </row>
    <row r="16" spans="1:12" x14ac:dyDescent="0.25">
      <c r="B16" s="32">
        <v>3398407000107</v>
      </c>
      <c r="C16" s="4" t="s">
        <v>794</v>
      </c>
      <c r="D16" s="3" t="s">
        <v>10</v>
      </c>
      <c r="E16" s="11">
        <v>2</v>
      </c>
      <c r="F16" s="5">
        <v>6.2840926236786679E-2</v>
      </c>
      <c r="G16" s="10">
        <v>0.137870311160562</v>
      </c>
      <c r="H16" s="10">
        <v>9.7681169616051999E-2</v>
      </c>
      <c r="I16" s="10">
        <v>0.348200639155203</v>
      </c>
      <c r="J16" s="10">
        <v>0.26601971345095099</v>
      </c>
    </row>
    <row r="17" spans="2:10" x14ac:dyDescent="0.25">
      <c r="B17" s="32">
        <v>3469407000150</v>
      </c>
      <c r="C17" s="4" t="s">
        <v>800</v>
      </c>
      <c r="D17" s="3" t="s">
        <v>4</v>
      </c>
      <c r="E17" s="11">
        <v>2</v>
      </c>
      <c r="F17" s="5">
        <v>3.1872858065417918E-2</v>
      </c>
      <c r="G17" s="10">
        <v>0.118166806617718</v>
      </c>
      <c r="H17" s="10">
        <v>9.7681169616051999E-2</v>
      </c>
      <c r="I17" s="10">
        <v>0.348200639155203</v>
      </c>
      <c r="J17" s="10">
        <v>0.26601971345095099</v>
      </c>
    </row>
    <row r="18" spans="2:10" x14ac:dyDescent="0.25">
      <c r="B18" s="32">
        <v>3507873000183</v>
      </c>
      <c r="C18" s="4" t="s">
        <v>804</v>
      </c>
      <c r="D18" s="3" t="s">
        <v>8</v>
      </c>
      <c r="E18" s="11">
        <v>2</v>
      </c>
      <c r="F18" s="5">
        <v>1.0836194128664704E-2</v>
      </c>
      <c r="G18" s="10">
        <v>0.10358138327609601</v>
      </c>
      <c r="H18" s="10">
        <v>9.7681169616051999E-2</v>
      </c>
      <c r="I18" s="10">
        <v>0.348200639155203</v>
      </c>
      <c r="J18" s="10">
        <v>0.26601971345095099</v>
      </c>
    </row>
    <row r="19" spans="2:10" x14ac:dyDescent="0.25">
      <c r="B19" s="32">
        <v>3507873000183</v>
      </c>
      <c r="C19" s="4" t="s">
        <v>804</v>
      </c>
      <c r="D19" s="3" t="s">
        <v>790</v>
      </c>
      <c r="E19" s="11">
        <v>2</v>
      </c>
      <c r="F19" s="5">
        <v>1.0836194128664704E-2</v>
      </c>
      <c r="G19" s="10">
        <v>0.10358138327609601</v>
      </c>
      <c r="H19" s="10">
        <v>9.7681169616051999E-2</v>
      </c>
      <c r="I19" s="10">
        <v>0.348200639155203</v>
      </c>
      <c r="J19" s="10">
        <v>0.26601971345095099</v>
      </c>
    </row>
    <row r="20" spans="2:10" x14ac:dyDescent="0.25">
      <c r="B20" s="32">
        <v>3537355000102</v>
      </c>
      <c r="C20" s="4" t="s">
        <v>806</v>
      </c>
      <c r="D20" s="3" t="s">
        <v>3</v>
      </c>
      <c r="E20" s="11">
        <v>2</v>
      </c>
      <c r="F20" s="5">
        <v>2.1134086266648079E-3</v>
      </c>
      <c r="G20" s="10">
        <v>9.7874170545311695E-2</v>
      </c>
      <c r="H20" s="10">
        <v>9.7681169616051999E-2</v>
      </c>
      <c r="I20" s="10">
        <v>0.348200639155203</v>
      </c>
      <c r="J20" s="10">
        <v>0.26601971345095099</v>
      </c>
    </row>
    <row r="21" spans="2:10" x14ac:dyDescent="0.25">
      <c r="B21" s="32">
        <v>3537367000137</v>
      </c>
      <c r="C21" s="4" t="s">
        <v>807</v>
      </c>
      <c r="D21" s="3" t="s">
        <v>3</v>
      </c>
      <c r="E21" s="11">
        <v>2</v>
      </c>
      <c r="F21" s="5">
        <v>3.3532006524239204E-2</v>
      </c>
      <c r="G21" s="10">
        <v>0.11363265000723501</v>
      </c>
      <c r="H21" s="10">
        <v>9.7681169616051999E-2</v>
      </c>
      <c r="I21" s="10">
        <v>0.348200639155203</v>
      </c>
      <c r="J21" s="10">
        <v>0.26601971345095099</v>
      </c>
    </row>
    <row r="22" spans="2:10" x14ac:dyDescent="0.25">
      <c r="B22" s="32">
        <v>3537384000174</v>
      </c>
      <c r="C22" s="4" t="s">
        <v>809</v>
      </c>
      <c r="D22" s="3" t="s">
        <v>3</v>
      </c>
      <c r="E22" s="11">
        <v>2</v>
      </c>
      <c r="F22" s="5">
        <v>5.1734642463754206E-2</v>
      </c>
      <c r="G22" s="10">
        <v>0.12286494969063499</v>
      </c>
      <c r="H22" s="10">
        <v>9.7681169616051999E-2</v>
      </c>
      <c r="I22" s="10">
        <v>0.348200639155203</v>
      </c>
      <c r="J22" s="10">
        <v>0.26601971345095099</v>
      </c>
    </row>
    <row r="23" spans="2:10" x14ac:dyDescent="0.25">
      <c r="B23" s="32">
        <v>3537415000197</v>
      </c>
      <c r="C23" s="4" t="s">
        <v>811</v>
      </c>
      <c r="D23" s="3" t="s">
        <v>3</v>
      </c>
      <c r="E23" s="11">
        <v>2</v>
      </c>
      <c r="F23" s="5">
        <v>6.7996558658149645E-2</v>
      </c>
      <c r="G23" s="10">
        <v>0.13118997066389801</v>
      </c>
      <c r="H23" s="10">
        <v>9.7681169616051999E-2</v>
      </c>
      <c r="I23" s="10">
        <v>0.348200639155203</v>
      </c>
      <c r="J23" s="10">
        <v>0.26601971345095099</v>
      </c>
    </row>
    <row r="24" spans="2:10" x14ac:dyDescent="0.25">
      <c r="B24" s="32">
        <v>3537485000145</v>
      </c>
      <c r="C24" s="4" t="s">
        <v>813</v>
      </c>
      <c r="D24" s="3" t="s">
        <v>2</v>
      </c>
      <c r="E24" s="11">
        <v>2</v>
      </c>
      <c r="F24" s="5">
        <v>0.11617021906476011</v>
      </c>
      <c r="G24" s="10">
        <v>0.172397412436506</v>
      </c>
      <c r="H24" s="10">
        <v>9.7681169616051999E-2</v>
      </c>
      <c r="I24" s="10">
        <v>0.348200639155203</v>
      </c>
      <c r="J24" s="10">
        <v>0.26601971345095099</v>
      </c>
    </row>
    <row r="25" spans="2:10" x14ac:dyDescent="0.25">
      <c r="B25" s="32">
        <v>3565137000181</v>
      </c>
      <c r="C25" s="4" t="s">
        <v>818</v>
      </c>
      <c r="D25" s="3" t="s">
        <v>12</v>
      </c>
      <c r="E25" s="11">
        <v>2</v>
      </c>
      <c r="F25" s="5">
        <v>1.1508137256453298E-2</v>
      </c>
      <c r="G25" s="10">
        <v>0.10225412485376</v>
      </c>
      <c r="H25" s="10">
        <v>9.7681169616051999E-2</v>
      </c>
      <c r="I25" s="10">
        <v>0.348200639155203</v>
      </c>
      <c r="J25" s="10">
        <v>0.26601971345095099</v>
      </c>
    </row>
    <row r="26" spans="2:10" x14ac:dyDescent="0.25">
      <c r="B26" s="32">
        <v>3589367000180</v>
      </c>
      <c r="C26" s="4" t="s">
        <v>821</v>
      </c>
      <c r="D26" s="3" t="s">
        <v>31</v>
      </c>
      <c r="E26" s="11">
        <v>2</v>
      </c>
      <c r="F26" s="5">
        <v>7.1456958496229447E-2</v>
      </c>
      <c r="G26" s="10">
        <v>0.13861553460071699</v>
      </c>
      <c r="H26" s="10">
        <v>9.7681169616051999E-2</v>
      </c>
      <c r="I26" s="10">
        <v>0.348200639155203</v>
      </c>
      <c r="J26" s="10">
        <v>0.26601971345095099</v>
      </c>
    </row>
    <row r="27" spans="2:10" x14ac:dyDescent="0.25">
      <c r="B27" s="32">
        <v>3601022000103</v>
      </c>
      <c r="C27" s="4" t="s">
        <v>828</v>
      </c>
      <c r="D27" s="3" t="s">
        <v>3</v>
      </c>
      <c r="E27" s="11">
        <v>2</v>
      </c>
      <c r="F27" s="5">
        <v>1.8029499240686545E-2</v>
      </c>
      <c r="G27" s="10">
        <v>0.10582605274703499</v>
      </c>
      <c r="H27" s="10">
        <v>9.7681169616051999E-2</v>
      </c>
      <c r="I27" s="10">
        <v>0.348200639155203</v>
      </c>
      <c r="J27" s="10">
        <v>0.26601971345095099</v>
      </c>
    </row>
    <row r="28" spans="2:10" x14ac:dyDescent="0.25">
      <c r="B28" s="32">
        <v>3680180000198</v>
      </c>
      <c r="C28" s="4" t="s">
        <v>830</v>
      </c>
      <c r="D28" s="3" t="s">
        <v>8</v>
      </c>
      <c r="E28" s="11">
        <v>2</v>
      </c>
      <c r="F28" s="5">
        <v>6.2613610154019589E-2</v>
      </c>
      <c r="G28" s="10">
        <v>0.12726451081594101</v>
      </c>
      <c r="H28" s="10">
        <v>9.7681169616051999E-2</v>
      </c>
      <c r="I28" s="10">
        <v>0.348200639155203</v>
      </c>
      <c r="J28" s="10">
        <v>0.26601971345095099</v>
      </c>
    </row>
    <row r="29" spans="2:10" x14ac:dyDescent="0.25">
      <c r="B29" s="32">
        <v>3926455000120</v>
      </c>
      <c r="C29" s="4" t="s">
        <v>843</v>
      </c>
      <c r="D29" s="3" t="s">
        <v>29</v>
      </c>
      <c r="E29" s="11">
        <v>2</v>
      </c>
      <c r="F29" s="5">
        <v>4.1444098068232571E-2</v>
      </c>
      <c r="G29" s="10">
        <v>0.12179811304204501</v>
      </c>
      <c r="H29" s="10">
        <v>9.7681169616051999E-2</v>
      </c>
      <c r="I29" s="10">
        <v>0.348200639155203</v>
      </c>
      <c r="J29" s="10">
        <v>0.26601971345095099</v>
      </c>
    </row>
    <row r="30" spans="2:10" x14ac:dyDescent="0.25">
      <c r="B30" s="32">
        <v>4003722000150</v>
      </c>
      <c r="C30" s="4" t="s">
        <v>849</v>
      </c>
      <c r="D30" s="3" t="s">
        <v>32</v>
      </c>
      <c r="E30" s="11">
        <v>2</v>
      </c>
      <c r="F30" s="5">
        <v>0.13855461406656672</v>
      </c>
      <c r="G30" s="10">
        <v>0.23096164769946001</v>
      </c>
      <c r="H30" s="10">
        <v>9.7681169616051999E-2</v>
      </c>
      <c r="I30" s="10">
        <v>0.348200639155203</v>
      </c>
      <c r="J30" s="10">
        <v>0.26601971345095099</v>
      </c>
    </row>
    <row r="31" spans="2:10" x14ac:dyDescent="0.25">
      <c r="B31" s="32">
        <v>4061652000197</v>
      </c>
      <c r="C31" s="4" t="s">
        <v>852</v>
      </c>
      <c r="D31" s="3" t="s">
        <v>9</v>
      </c>
      <c r="E31" s="11">
        <v>2</v>
      </c>
      <c r="F31" s="5">
        <v>9.6818101679028809E-2</v>
      </c>
      <c r="G31" s="10">
        <v>0.17131945150894901</v>
      </c>
      <c r="H31" s="10">
        <v>9.7681169616051999E-2</v>
      </c>
      <c r="I31" s="10">
        <v>0.348200639155203</v>
      </c>
      <c r="J31" s="10">
        <v>0.26601971345095099</v>
      </c>
    </row>
    <row r="32" spans="2:10" x14ac:dyDescent="0.25">
      <c r="B32" s="32">
        <v>4089491000140</v>
      </c>
      <c r="C32" s="4" t="s">
        <v>856</v>
      </c>
      <c r="D32" s="3" t="s">
        <v>8</v>
      </c>
      <c r="E32" s="11">
        <v>2</v>
      </c>
      <c r="F32" s="5">
        <v>4.3763170531725501E-2</v>
      </c>
      <c r="G32" s="10">
        <v>0.114421014174467</v>
      </c>
      <c r="H32" s="10">
        <v>9.7681169616051999E-2</v>
      </c>
      <c r="I32" s="10">
        <v>0.348200639155203</v>
      </c>
      <c r="J32" s="10">
        <v>0.26601971345095099</v>
      </c>
    </row>
    <row r="33" spans="2:10" x14ac:dyDescent="0.25">
      <c r="B33" s="32">
        <v>4223314000104</v>
      </c>
      <c r="C33" s="4" t="s">
        <v>865</v>
      </c>
      <c r="D33" s="3" t="s">
        <v>2</v>
      </c>
      <c r="E33" s="11">
        <v>2</v>
      </c>
      <c r="F33" s="5">
        <v>0.15081012559716742</v>
      </c>
      <c r="G33" s="10">
        <v>0.19894778155618201</v>
      </c>
      <c r="H33" s="10">
        <v>9.7681169616051999E-2</v>
      </c>
      <c r="I33" s="10">
        <v>0.348200639155203</v>
      </c>
      <c r="J33" s="10">
        <v>0.26601971345095099</v>
      </c>
    </row>
    <row r="34" spans="2:10" x14ac:dyDescent="0.25">
      <c r="B34" s="32">
        <v>4443410000168</v>
      </c>
      <c r="C34" s="4" t="s">
        <v>873</v>
      </c>
      <c r="D34" s="3" t="s">
        <v>10</v>
      </c>
      <c r="E34" s="11">
        <v>2</v>
      </c>
      <c r="F34" s="5">
        <v>0.104318122937792</v>
      </c>
      <c r="G34" s="10">
        <v>0.16728072725085899</v>
      </c>
      <c r="H34" s="10">
        <v>9.7681169616051999E-2</v>
      </c>
      <c r="I34" s="10">
        <v>0.348200639155203</v>
      </c>
      <c r="J34" s="10">
        <v>0.26601971345095099</v>
      </c>
    </row>
    <row r="35" spans="2:10" x14ac:dyDescent="0.25">
      <c r="B35" s="32">
        <v>4675532000180</v>
      </c>
      <c r="C35" s="4" t="s">
        <v>880</v>
      </c>
      <c r="D35" s="3" t="s">
        <v>10</v>
      </c>
      <c r="E35" s="11">
        <v>2</v>
      </c>
      <c r="F35" s="5">
        <v>4.8669112946173453E-2</v>
      </c>
      <c r="G35" s="10">
        <v>0.12225150287488</v>
      </c>
      <c r="H35" s="10">
        <v>9.7681169616051999E-2</v>
      </c>
      <c r="I35" s="10">
        <v>0.348200639155203</v>
      </c>
      <c r="J35" s="10">
        <v>0.26601971345095099</v>
      </c>
    </row>
    <row r="36" spans="2:10" x14ac:dyDescent="0.25">
      <c r="B36" s="32">
        <v>4685271000189</v>
      </c>
      <c r="C36" s="4" t="s">
        <v>885</v>
      </c>
      <c r="D36" s="3" t="s">
        <v>8</v>
      </c>
      <c r="E36" s="11">
        <v>2</v>
      </c>
      <c r="F36" s="5">
        <v>4.2547059367565115E-2</v>
      </c>
      <c r="G36" s="10">
        <v>0.11894838385413101</v>
      </c>
      <c r="H36" s="10">
        <v>9.7681169616051999E-2</v>
      </c>
      <c r="I36" s="10">
        <v>0.348200639155203</v>
      </c>
      <c r="J36" s="10">
        <v>0.26601971345095099</v>
      </c>
    </row>
    <row r="37" spans="2:10" x14ac:dyDescent="0.25">
      <c r="B37" s="32">
        <v>5024727000122</v>
      </c>
      <c r="C37" s="4" t="s">
        <v>902</v>
      </c>
      <c r="D37" s="3" t="s">
        <v>11</v>
      </c>
      <c r="E37" s="11">
        <v>2</v>
      </c>
      <c r="F37" s="5">
        <v>4.4414269461161643E-2</v>
      </c>
      <c r="G37" s="10">
        <v>0.132419669638079</v>
      </c>
      <c r="H37" s="10">
        <v>9.7681169616051999E-2</v>
      </c>
      <c r="I37" s="10">
        <v>0.348200639155203</v>
      </c>
      <c r="J37" s="10">
        <v>0.26601971345095099</v>
      </c>
    </row>
    <row r="38" spans="2:10" x14ac:dyDescent="0.25">
      <c r="B38" s="32">
        <v>5024745000104</v>
      </c>
      <c r="C38" s="4" t="s">
        <v>903</v>
      </c>
      <c r="D38" s="3" t="s">
        <v>11</v>
      </c>
      <c r="E38" s="11">
        <v>2</v>
      </c>
      <c r="F38" s="5">
        <v>4.449089210051841E-2</v>
      </c>
      <c r="G38" s="10">
        <v>0.13288379165061701</v>
      </c>
      <c r="H38" s="10">
        <v>9.7681169616051999E-2</v>
      </c>
      <c r="I38" s="10">
        <v>0.348200639155203</v>
      </c>
      <c r="J38" s="10">
        <v>0.26601971345095099</v>
      </c>
    </row>
    <row r="39" spans="2:10" x14ac:dyDescent="0.25">
      <c r="B39" s="32">
        <v>5091403000107</v>
      </c>
      <c r="C39" s="4" t="s">
        <v>908</v>
      </c>
      <c r="D39" s="3" t="s">
        <v>10</v>
      </c>
      <c r="E39" s="11">
        <v>2</v>
      </c>
      <c r="F39" s="5">
        <v>7.6561443621218805E-2</v>
      </c>
      <c r="G39" s="10">
        <v>0.14742838184755899</v>
      </c>
      <c r="H39" s="10">
        <v>9.7681169616051999E-2</v>
      </c>
      <c r="I39" s="10">
        <v>0.348200639155203</v>
      </c>
      <c r="J39" s="10">
        <v>0.26601971345095099</v>
      </c>
    </row>
    <row r="40" spans="2:10" x14ac:dyDescent="0.25">
      <c r="B40" s="32">
        <v>5194812000139</v>
      </c>
      <c r="C40" s="4" t="s">
        <v>918</v>
      </c>
      <c r="D40" s="3" t="s">
        <v>30</v>
      </c>
      <c r="E40" s="11">
        <v>2</v>
      </c>
      <c r="F40" s="5">
        <v>2.3892578646300181E-2</v>
      </c>
      <c r="G40" s="10">
        <v>0.10696005454153</v>
      </c>
      <c r="H40" s="10">
        <v>9.7681169616051999E-2</v>
      </c>
      <c r="I40" s="10">
        <v>0.348200639155203</v>
      </c>
      <c r="J40" s="10">
        <v>0.26601971345095099</v>
      </c>
    </row>
    <row r="41" spans="2:10" x14ac:dyDescent="0.25">
      <c r="B41" s="32">
        <v>5194812000139</v>
      </c>
      <c r="C41" s="4" t="s">
        <v>918</v>
      </c>
      <c r="D41" s="3" t="s">
        <v>10</v>
      </c>
      <c r="E41" s="11">
        <v>2</v>
      </c>
      <c r="F41" s="5">
        <v>2.3892578646300181E-2</v>
      </c>
      <c r="G41" s="10">
        <v>0.10696005454153</v>
      </c>
      <c r="H41" s="10">
        <v>9.7681169616051999E-2</v>
      </c>
      <c r="I41" s="10">
        <v>0.348200639155203</v>
      </c>
      <c r="J41" s="10">
        <v>0.26601971345095099</v>
      </c>
    </row>
    <row r="42" spans="2:10" x14ac:dyDescent="0.25">
      <c r="B42" s="32">
        <v>6081465000109</v>
      </c>
      <c r="C42" s="4" t="s">
        <v>940</v>
      </c>
      <c r="D42" s="3" t="s">
        <v>10</v>
      </c>
      <c r="E42" s="11">
        <v>2</v>
      </c>
      <c r="F42" s="5">
        <v>7.8805830746039682E-2</v>
      </c>
      <c r="G42" s="10">
        <v>0.14879222138227299</v>
      </c>
      <c r="H42" s="10">
        <v>9.7681169616051999E-2</v>
      </c>
      <c r="I42" s="10">
        <v>0.348200639155203</v>
      </c>
      <c r="J42" s="10">
        <v>0.26601971345095099</v>
      </c>
    </row>
    <row r="43" spans="2:10" x14ac:dyDescent="0.25">
      <c r="B43" s="32">
        <v>7376728000161</v>
      </c>
      <c r="C43" s="4" t="s">
        <v>954</v>
      </c>
      <c r="D43" s="3" t="s">
        <v>2</v>
      </c>
      <c r="E43" s="11">
        <v>2</v>
      </c>
      <c r="F43" s="5">
        <v>7.587604113685989E-2</v>
      </c>
      <c r="G43" s="10">
        <v>0.144834413503518</v>
      </c>
      <c r="H43" s="10">
        <v>9.7681169616051999E-2</v>
      </c>
      <c r="I43" s="10">
        <v>0.348200639155203</v>
      </c>
      <c r="J43" s="10">
        <v>0.26601971345095099</v>
      </c>
    </row>
    <row r="44" spans="2:10" x14ac:dyDescent="0.25">
      <c r="B44" s="32">
        <v>7400594000177</v>
      </c>
      <c r="C44" s="4" t="s">
        <v>956</v>
      </c>
      <c r="D44" s="3" t="s">
        <v>8</v>
      </c>
      <c r="E44" s="11">
        <v>2</v>
      </c>
      <c r="F44" s="5">
        <v>6.637997772430225E-2</v>
      </c>
      <c r="G44" s="10">
        <v>0.13182125890155</v>
      </c>
      <c r="H44" s="10">
        <v>9.7681169616051999E-2</v>
      </c>
      <c r="I44" s="10">
        <v>0.348200639155203</v>
      </c>
      <c r="J44" s="10">
        <v>0.26601971345095099</v>
      </c>
    </row>
    <row r="45" spans="2:10" x14ac:dyDescent="0.25">
      <c r="B45" s="32">
        <v>8046399000153</v>
      </c>
      <c r="C45" s="4" t="s">
        <v>975</v>
      </c>
      <c r="D45" s="3" t="s">
        <v>29</v>
      </c>
      <c r="E45" s="11">
        <v>2</v>
      </c>
      <c r="F45" s="5">
        <v>7.8815032677980623E-2</v>
      </c>
      <c r="G45" s="10">
        <v>0.14648905490552</v>
      </c>
      <c r="H45" s="10">
        <v>9.7681169616051999E-2</v>
      </c>
      <c r="I45" s="10">
        <v>0.348200639155203</v>
      </c>
      <c r="J45" s="10">
        <v>0.26601971345095099</v>
      </c>
    </row>
    <row r="46" spans="2:10" x14ac:dyDescent="0.25">
      <c r="B46" s="32">
        <v>8418142000185</v>
      </c>
      <c r="C46" s="4" t="s">
        <v>983</v>
      </c>
      <c r="D46" s="3" t="s">
        <v>8</v>
      </c>
      <c r="E46" s="11">
        <v>2</v>
      </c>
      <c r="F46" s="5">
        <v>5.13314322599231E-2</v>
      </c>
      <c r="G46" s="10">
        <v>0.120631164746323</v>
      </c>
      <c r="H46" s="10">
        <v>9.7681169616051999E-2</v>
      </c>
      <c r="I46" s="10">
        <v>0.348200639155203</v>
      </c>
      <c r="J46" s="10">
        <v>0.26601971345095099</v>
      </c>
    </row>
    <row r="47" spans="2:10" x14ac:dyDescent="0.25">
      <c r="B47" s="32">
        <v>8435266000179</v>
      </c>
      <c r="C47" s="4" t="s">
        <v>987</v>
      </c>
      <c r="D47" s="3" t="s">
        <v>8</v>
      </c>
      <c r="E47" s="11">
        <v>2</v>
      </c>
      <c r="F47" s="5">
        <v>4.2447557410043489E-2</v>
      </c>
      <c r="G47" s="10">
        <v>0.11878883299393</v>
      </c>
      <c r="H47" s="10">
        <v>9.7681169616051999E-2</v>
      </c>
      <c r="I47" s="10">
        <v>0.348200639155203</v>
      </c>
      <c r="J47" s="10">
        <v>0.26601971345095099</v>
      </c>
    </row>
    <row r="48" spans="2:10" x14ac:dyDescent="0.25">
      <c r="B48" s="32">
        <v>8747748000164</v>
      </c>
      <c r="C48" s="4" t="s">
        <v>994</v>
      </c>
      <c r="D48" s="3" t="s">
        <v>7</v>
      </c>
      <c r="E48" s="11">
        <v>2</v>
      </c>
      <c r="F48" s="5">
        <v>6.6868791178604448E-2</v>
      </c>
      <c r="G48" s="10">
        <v>0.13783939572110299</v>
      </c>
      <c r="H48" s="10">
        <v>9.7681169616051999E-2</v>
      </c>
      <c r="I48" s="10">
        <v>0.348200639155203</v>
      </c>
      <c r="J48" s="10">
        <v>0.26601971345095099</v>
      </c>
    </row>
    <row r="49" spans="2:10" x14ac:dyDescent="0.25">
      <c r="B49" s="32">
        <v>8927318000124</v>
      </c>
      <c r="C49" s="4" t="s">
        <v>999</v>
      </c>
      <c r="D49" s="3" t="s">
        <v>8</v>
      </c>
      <c r="E49" s="11">
        <v>2</v>
      </c>
      <c r="F49" s="5">
        <v>7.5365684350767029E-2</v>
      </c>
      <c r="G49" s="10">
        <v>0.12948508399164099</v>
      </c>
      <c r="H49" s="10">
        <v>9.7681169616051999E-2</v>
      </c>
      <c r="I49" s="10">
        <v>0.348200639155203</v>
      </c>
      <c r="J49" s="10">
        <v>0.26601971345095099</v>
      </c>
    </row>
    <row r="50" spans="2:10" x14ac:dyDescent="0.25">
      <c r="B50" s="32">
        <v>8939999000140</v>
      </c>
      <c r="C50" s="4" t="s">
        <v>1004</v>
      </c>
      <c r="D50" s="3" t="s">
        <v>8</v>
      </c>
      <c r="E50" s="11">
        <v>2</v>
      </c>
      <c r="F50" s="5">
        <v>6.7192850553358399E-2</v>
      </c>
      <c r="G50" s="10">
        <v>0.14080026581809399</v>
      </c>
      <c r="H50" s="10">
        <v>9.7681169616051999E-2</v>
      </c>
      <c r="I50" s="10">
        <v>0.348200639155203</v>
      </c>
      <c r="J50" s="10">
        <v>0.26601971345095099</v>
      </c>
    </row>
    <row r="51" spans="2:10" x14ac:dyDescent="0.25">
      <c r="B51" s="32">
        <v>9087515000145</v>
      </c>
      <c r="C51" s="4" t="s">
        <v>1008</v>
      </c>
      <c r="D51" s="3" t="s">
        <v>11</v>
      </c>
      <c r="E51" s="11">
        <v>2</v>
      </c>
      <c r="F51" s="5">
        <v>5.6686701883004599E-2</v>
      </c>
      <c r="G51" s="10">
        <v>0.14355736187990401</v>
      </c>
      <c r="H51" s="10">
        <v>9.7681169616051999E-2</v>
      </c>
      <c r="I51" s="10">
        <v>0.348200639155203</v>
      </c>
      <c r="J51" s="10">
        <v>0.26601971345095099</v>
      </c>
    </row>
    <row r="52" spans="2:10" x14ac:dyDescent="0.25">
      <c r="B52" s="32">
        <v>9145218000109</v>
      </c>
      <c r="C52" s="4" t="s">
        <v>1017</v>
      </c>
      <c r="D52" s="3" t="s">
        <v>8</v>
      </c>
      <c r="E52" s="11">
        <v>2</v>
      </c>
      <c r="F52" s="5">
        <v>3.9172806277453093E-2</v>
      </c>
      <c r="G52" s="10">
        <v>0.113035251681996</v>
      </c>
      <c r="H52" s="10">
        <v>9.7681169616051999E-2</v>
      </c>
      <c r="I52" s="10">
        <v>0.348200639155203</v>
      </c>
      <c r="J52" s="10">
        <v>0.26601971345095099</v>
      </c>
    </row>
    <row r="53" spans="2:10" x14ac:dyDescent="0.25">
      <c r="B53" s="32">
        <v>9298387000189</v>
      </c>
      <c r="C53" s="4" t="s">
        <v>1033</v>
      </c>
      <c r="D53" s="3" t="s">
        <v>10</v>
      </c>
      <c r="E53" s="11">
        <v>2</v>
      </c>
      <c r="F53" s="5">
        <v>2.5125051061356457E-2</v>
      </c>
      <c r="G53" s="10">
        <v>0.101688598077476</v>
      </c>
      <c r="H53" s="10">
        <v>9.7681169616051999E-2</v>
      </c>
      <c r="I53" s="10">
        <v>0.348200639155203</v>
      </c>
      <c r="J53" s="10">
        <v>0.26601971345095099</v>
      </c>
    </row>
    <row r="54" spans="2:10" x14ac:dyDescent="0.25">
      <c r="B54" s="32">
        <v>10243402000170</v>
      </c>
      <c r="C54" s="4" t="s">
        <v>1044</v>
      </c>
      <c r="D54" s="3" t="s">
        <v>31</v>
      </c>
      <c r="E54" s="11">
        <v>2</v>
      </c>
      <c r="F54" s="5">
        <v>8.5228285104132412E-2</v>
      </c>
      <c r="G54" s="10">
        <v>0.14701003743848901</v>
      </c>
      <c r="H54" s="10">
        <v>9.7681169616051999E-2</v>
      </c>
      <c r="I54" s="10">
        <v>0.348200639155203</v>
      </c>
      <c r="J54" s="10">
        <v>0.26601971345095099</v>
      </c>
    </row>
    <row r="55" spans="2:10" x14ac:dyDescent="0.25">
      <c r="B55" s="32">
        <v>10618954000116</v>
      </c>
      <c r="C55" s="4" t="s">
        <v>1057</v>
      </c>
      <c r="D55" s="3" t="s">
        <v>12</v>
      </c>
      <c r="E55" s="11">
        <v>2</v>
      </c>
      <c r="F55" s="5">
        <v>7.4834327935830836E-2</v>
      </c>
      <c r="G55" s="10">
        <v>0.13429810874183801</v>
      </c>
      <c r="H55" s="10">
        <v>9.7681169616051999E-2</v>
      </c>
      <c r="I55" s="10">
        <v>0.348200639155203</v>
      </c>
      <c r="J55" s="10">
        <v>0.26601971345095099</v>
      </c>
    </row>
    <row r="56" spans="2:10" x14ac:dyDescent="0.25">
      <c r="B56" s="32">
        <v>10758137000163</v>
      </c>
      <c r="C56" s="4" t="s">
        <v>1063</v>
      </c>
      <c r="D56" s="3" t="s">
        <v>4</v>
      </c>
      <c r="E56" s="11">
        <v>2</v>
      </c>
      <c r="F56" s="5">
        <v>3.9076900761058547E-2</v>
      </c>
      <c r="G56" s="10">
        <v>0.12307803785792799</v>
      </c>
      <c r="H56" s="10">
        <v>9.7681169616051999E-2</v>
      </c>
      <c r="I56" s="10">
        <v>0.348200639155203</v>
      </c>
      <c r="J56" s="10">
        <v>0.26601971345095099</v>
      </c>
    </row>
    <row r="57" spans="2:10" x14ac:dyDescent="0.25">
      <c r="B57" s="32">
        <v>10985229000186</v>
      </c>
      <c r="C57" s="4" t="s">
        <v>1066</v>
      </c>
      <c r="D57" s="3" t="s">
        <v>10</v>
      </c>
      <c r="E57" s="11">
        <v>2</v>
      </c>
      <c r="F57" s="5">
        <v>7.8121349909282392E-2</v>
      </c>
      <c r="G57" s="10">
        <v>0.14834344787306</v>
      </c>
      <c r="H57" s="10">
        <v>9.7681169616051999E-2</v>
      </c>
      <c r="I57" s="10">
        <v>0.348200639155203</v>
      </c>
      <c r="J57" s="10">
        <v>0.26601971345095099</v>
      </c>
    </row>
    <row r="58" spans="2:10" x14ac:dyDescent="0.25">
      <c r="B58" s="32">
        <v>11492361000119</v>
      </c>
      <c r="C58" s="4" t="s">
        <v>1092</v>
      </c>
      <c r="D58" s="3" t="s">
        <v>10</v>
      </c>
      <c r="E58" s="11">
        <v>2</v>
      </c>
      <c r="F58" s="5">
        <v>8.6958248813011119E-2</v>
      </c>
      <c r="G58" s="10">
        <v>0.15425794853853</v>
      </c>
      <c r="H58" s="10">
        <v>9.7681169616051999E-2</v>
      </c>
      <c r="I58" s="10">
        <v>0.348200639155203</v>
      </c>
      <c r="J58" s="10">
        <v>0.26601971345095099</v>
      </c>
    </row>
    <row r="59" spans="2:10" x14ac:dyDescent="0.25">
      <c r="B59" s="32">
        <v>12412803000132</v>
      </c>
      <c r="C59" s="4" t="s">
        <v>1111</v>
      </c>
      <c r="D59" s="3" t="s">
        <v>10</v>
      </c>
      <c r="E59" s="11">
        <v>2</v>
      </c>
      <c r="F59" s="5">
        <v>5.9012720657659612E-2</v>
      </c>
      <c r="G59" s="10">
        <v>0.13440733168190899</v>
      </c>
      <c r="H59" s="10">
        <v>9.7681169616051999E-2</v>
      </c>
      <c r="I59" s="10">
        <v>0.348200639155203</v>
      </c>
      <c r="J59" s="10">
        <v>0.26601971345095099</v>
      </c>
    </row>
    <row r="60" spans="2:10" x14ac:dyDescent="0.25">
      <c r="B60" s="32">
        <v>12483827000182</v>
      </c>
      <c r="C60" s="4" t="s">
        <v>1120</v>
      </c>
      <c r="D60" s="3" t="s">
        <v>31</v>
      </c>
      <c r="E60" s="11">
        <v>2</v>
      </c>
      <c r="F60" s="5">
        <v>7.7628694749650451E-2</v>
      </c>
      <c r="G60" s="10">
        <v>0.142021347518547</v>
      </c>
      <c r="H60" s="10">
        <v>9.7681169616051999E-2</v>
      </c>
      <c r="I60" s="10">
        <v>0.348200639155203</v>
      </c>
      <c r="J60" s="10">
        <v>0.26601971345095099</v>
      </c>
    </row>
    <row r="61" spans="2:10" x14ac:dyDescent="0.25">
      <c r="B61" s="32">
        <v>13058793000141</v>
      </c>
      <c r="C61" s="4" t="s">
        <v>1129</v>
      </c>
      <c r="D61" s="3" t="s">
        <v>29</v>
      </c>
      <c r="E61" s="11">
        <v>2</v>
      </c>
      <c r="F61" s="5">
        <v>8.3723285986199089E-2</v>
      </c>
      <c r="G61" s="10">
        <v>0.14795851271402799</v>
      </c>
      <c r="H61" s="10">
        <v>9.7681169616051999E-2</v>
      </c>
      <c r="I61" s="10">
        <v>0.348200639155203</v>
      </c>
      <c r="J61" s="10">
        <v>0.26601971345095099</v>
      </c>
    </row>
    <row r="62" spans="2:10" x14ac:dyDescent="0.25">
      <c r="B62" s="32">
        <v>13058872000152</v>
      </c>
      <c r="C62" s="4" t="s">
        <v>1130</v>
      </c>
      <c r="D62" s="3" t="s">
        <v>29</v>
      </c>
      <c r="E62" s="11">
        <v>2</v>
      </c>
      <c r="F62" s="5">
        <v>6.3757364213318429E-2</v>
      </c>
      <c r="G62" s="10">
        <v>0.135982978426644</v>
      </c>
      <c r="H62" s="10">
        <v>9.7681169616051999E-2</v>
      </c>
      <c r="I62" s="10">
        <v>0.348200639155203</v>
      </c>
      <c r="J62" s="10">
        <v>0.26601971345095099</v>
      </c>
    </row>
    <row r="63" spans="2:10" x14ac:dyDescent="0.25">
      <c r="B63" s="32">
        <v>13058876000130</v>
      </c>
      <c r="C63" s="4" t="s">
        <v>1131</v>
      </c>
      <c r="D63" s="3" t="s">
        <v>29</v>
      </c>
      <c r="E63" s="11">
        <v>2</v>
      </c>
      <c r="F63" s="5">
        <v>5.65214711114106E-2</v>
      </c>
      <c r="G63" s="10">
        <v>0.130449364033591</v>
      </c>
      <c r="H63" s="10">
        <v>9.7681169616051999E-2</v>
      </c>
      <c r="I63" s="10">
        <v>0.348200639155203</v>
      </c>
      <c r="J63" s="10">
        <v>0.26601971345095099</v>
      </c>
    </row>
    <row r="64" spans="2:10" x14ac:dyDescent="0.25">
      <c r="B64" s="32">
        <v>17285066000178</v>
      </c>
      <c r="C64" s="4" t="s">
        <v>1192</v>
      </c>
      <c r="D64" s="3" t="s">
        <v>30</v>
      </c>
      <c r="E64" s="11">
        <v>2</v>
      </c>
      <c r="F64" s="5">
        <v>5.1079326304805196E-2</v>
      </c>
      <c r="G64" s="10">
        <v>0.124222153443324</v>
      </c>
      <c r="H64" s="10">
        <v>9.7681169616051999E-2</v>
      </c>
      <c r="I64" s="10">
        <v>0.348200639155203</v>
      </c>
      <c r="J64" s="10">
        <v>0.26601971345095099</v>
      </c>
    </row>
    <row r="65" spans="2:10" x14ac:dyDescent="0.25">
      <c r="B65" s="32">
        <v>17285066000178</v>
      </c>
      <c r="C65" s="4" t="s">
        <v>1192</v>
      </c>
      <c r="D65" s="3" t="s">
        <v>10</v>
      </c>
      <c r="E65" s="11">
        <v>2</v>
      </c>
      <c r="F65" s="5">
        <v>5.1079326304805196E-2</v>
      </c>
      <c r="G65" s="10">
        <v>0.124222153443324</v>
      </c>
      <c r="H65" s="10">
        <v>9.7681169616051999E-2</v>
      </c>
      <c r="I65" s="10">
        <v>0.348200639155203</v>
      </c>
      <c r="J65" s="10">
        <v>0.26601971345095099</v>
      </c>
    </row>
    <row r="66" spans="2:10" x14ac:dyDescent="0.25">
      <c r="B66" s="32">
        <v>18927174000160</v>
      </c>
      <c r="C66" s="4" t="s">
        <v>1235</v>
      </c>
      <c r="D66" s="3" t="s">
        <v>2</v>
      </c>
      <c r="E66" s="11">
        <v>2</v>
      </c>
      <c r="F66" s="5">
        <v>1.0904540432412298E-2</v>
      </c>
      <c r="G66" s="10">
        <v>9.8635370837431E-2</v>
      </c>
      <c r="H66" s="10">
        <v>9.7681169616051999E-2</v>
      </c>
      <c r="I66" s="10">
        <v>0.348200639155203</v>
      </c>
      <c r="J66" s="10">
        <v>0.26601971345095099</v>
      </c>
    </row>
    <row r="67" spans="2:10" x14ac:dyDescent="0.25">
      <c r="B67" s="32">
        <v>19670890000177</v>
      </c>
      <c r="C67" s="4" t="s">
        <v>1246</v>
      </c>
      <c r="D67" s="3" t="s">
        <v>8</v>
      </c>
      <c r="E67" s="11">
        <v>2</v>
      </c>
      <c r="F67" s="5">
        <v>8.7807484968841096E-2</v>
      </c>
      <c r="G67" s="10">
        <v>0.15437242986344199</v>
      </c>
      <c r="H67" s="10">
        <v>9.7681169616051999E-2</v>
      </c>
      <c r="I67" s="10">
        <v>0.348200639155203</v>
      </c>
      <c r="J67" s="10">
        <v>0.26601971345095099</v>
      </c>
    </row>
    <row r="68" spans="2:10" x14ac:dyDescent="0.25">
      <c r="B68" s="32">
        <v>20303592000128</v>
      </c>
      <c r="C68" s="4" t="s">
        <v>1254</v>
      </c>
      <c r="D68" s="3" t="s">
        <v>3</v>
      </c>
      <c r="E68" s="11">
        <v>2</v>
      </c>
      <c r="F68" s="5">
        <v>3.9371457027422258E-2</v>
      </c>
      <c r="G68" s="10">
        <v>8.1221999999999905E-2</v>
      </c>
      <c r="H68" s="10">
        <v>6.8683319122180994E-2</v>
      </c>
      <c r="I68" s="10">
        <v>0.164993756603592</v>
      </c>
      <c r="J68" s="10">
        <v>0.20019714491622301</v>
      </c>
    </row>
    <row r="69" spans="2:10" x14ac:dyDescent="0.25">
      <c r="B69" s="32">
        <v>21838290000117</v>
      </c>
      <c r="C69" s="4" t="s">
        <v>1286</v>
      </c>
      <c r="D69" s="3" t="s">
        <v>8</v>
      </c>
      <c r="E69" s="11">
        <v>2</v>
      </c>
      <c r="F69" s="5">
        <v>6.5181775303551709E-2</v>
      </c>
      <c r="G69" s="10">
        <v>0.122284964691695</v>
      </c>
      <c r="H69" s="10">
        <v>9.7681169616051999E-2</v>
      </c>
      <c r="I69" s="10">
        <v>0.348200639155203</v>
      </c>
      <c r="J69" s="10">
        <v>0.26601971345095099</v>
      </c>
    </row>
    <row r="70" spans="2:10" x14ac:dyDescent="0.25">
      <c r="B70" s="32">
        <v>26199450000149</v>
      </c>
      <c r="C70" s="4" t="s">
        <v>1325</v>
      </c>
      <c r="D70" s="3" t="s">
        <v>8</v>
      </c>
      <c r="E70" s="11">
        <v>2</v>
      </c>
      <c r="F70" s="5">
        <v>7.4540234111931981E-3</v>
      </c>
      <c r="G70" s="10">
        <v>9.8860822123301204E-2</v>
      </c>
      <c r="H70" s="10">
        <v>9.7681169616051999E-2</v>
      </c>
      <c r="I70" s="10">
        <v>0.348200639155203</v>
      </c>
      <c r="J70" s="10">
        <v>0.26601971345095099</v>
      </c>
    </row>
    <row r="71" spans="2:10" x14ac:dyDescent="0.25">
      <c r="B71" s="32">
        <v>26199470000110</v>
      </c>
      <c r="C71" s="4" t="s">
        <v>1326</v>
      </c>
      <c r="D71" s="3" t="s">
        <v>8</v>
      </c>
      <c r="E71" s="11">
        <v>2</v>
      </c>
      <c r="F71" s="5">
        <v>0.15084985573768211</v>
      </c>
      <c r="G71" s="10">
        <v>0.1086713</v>
      </c>
      <c r="H71" s="10">
        <v>5.64082994758612E-2</v>
      </c>
      <c r="I71" s="10">
        <v>0.29611819080441298</v>
      </c>
      <c r="J71" s="10">
        <v>0.22417610338236499</v>
      </c>
    </row>
    <row r="72" spans="2:10" x14ac:dyDescent="0.25"/>
    <row r="73" spans="2:10" x14ac:dyDescent="0.25">
      <c r="B73" s="28" t="s">
        <v>737</v>
      </c>
      <c r="C73" s="12"/>
      <c r="D73" s="12"/>
      <c r="E73" s="12"/>
      <c r="F73" s="12"/>
    </row>
    <row r="74" spans="2:10" x14ac:dyDescent="0.25">
      <c r="B74" s="28" t="s">
        <v>42</v>
      </c>
      <c r="C74" s="12"/>
      <c r="D74" s="12"/>
      <c r="E74" s="12"/>
      <c r="F74" s="12"/>
    </row>
    <row r="75" spans="2:10" x14ac:dyDescent="0.25">
      <c r="B75" s="28" t="s">
        <v>1504</v>
      </c>
      <c r="C75" s="12"/>
      <c r="D75" s="12"/>
      <c r="E75" s="29" t="str">
        <f>HYPERLINK("http://www.susep.gov.br/setores-susep/cgsoa/fundos-previdenciarios/Relatorio_Simplificado.pdf","Relatório")</f>
        <v>Relatório</v>
      </c>
      <c r="F75" s="12"/>
    </row>
    <row r="76" spans="2:10" x14ac:dyDescent="0.25">
      <c r="B76" s="28" t="s">
        <v>1505</v>
      </c>
      <c r="C76" s="12"/>
      <c r="D76" s="12"/>
      <c r="E76" s="12"/>
      <c r="F76" s="12"/>
    </row>
    <row r="77" spans="2:10" x14ac:dyDescent="0.25">
      <c r="B77" s="28" t="s">
        <v>1506</v>
      </c>
      <c r="C77" s="12"/>
      <c r="D77" s="12"/>
      <c r="E77" s="12"/>
      <c r="F77" s="12"/>
    </row>
    <row r="78" spans="2:10" x14ac:dyDescent="0.25">
      <c r="B78" s="28" t="s">
        <v>1507</v>
      </c>
      <c r="C78" s="12"/>
      <c r="D78" s="12"/>
      <c r="E78" s="12"/>
      <c r="F78" s="12"/>
    </row>
    <row r="79" spans="2:10" x14ac:dyDescent="0.25">
      <c r="B79" s="28" t="s">
        <v>1508</v>
      </c>
      <c r="C79" s="12"/>
      <c r="D79" s="12"/>
      <c r="E79" s="12"/>
      <c r="F79" s="12"/>
    </row>
    <row r="80" spans="2:10" x14ac:dyDescent="0.25"/>
  </sheetData>
  <mergeCells count="1">
    <mergeCell ref="B3:J3"/>
  </mergeCells>
  <hyperlinks>
    <hyperlink ref="L6" location="Pesquisa!A1" display="Voltar para pesquisa"/>
    <hyperlink ref="E75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N141"/>
  <sheetViews>
    <sheetView showGridLines="0" zoomScaleNormal="100" workbookViewId="0">
      <pane ySplit="6" topLeftCell="A40" activePane="bottomLeft" state="frozen"/>
      <selection activeCell="E59" sqref="E59"/>
      <selection pane="bottomLeft" activeCell="B54" sqref="B54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1416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1392020000118</v>
      </c>
      <c r="C7" s="4" t="s">
        <v>739</v>
      </c>
      <c r="D7" s="3" t="s">
        <v>30</v>
      </c>
      <c r="E7" s="11">
        <v>1</v>
      </c>
      <c r="F7" s="5">
        <v>7.4526195120781819E-2</v>
      </c>
      <c r="G7" s="10">
        <v>0.172804527271818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1392020000118</v>
      </c>
      <c r="C8" s="4" t="s">
        <v>739</v>
      </c>
      <c r="D8" s="3" t="s">
        <v>10</v>
      </c>
      <c r="E8" s="11">
        <v>1</v>
      </c>
      <c r="F8" s="5">
        <v>7.4526195120781819E-2</v>
      </c>
      <c r="G8" s="10">
        <v>0.172804527271818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1606509000145</v>
      </c>
      <c r="C9" s="4" t="s">
        <v>741</v>
      </c>
      <c r="D9" s="3" t="s">
        <v>30</v>
      </c>
      <c r="E9" s="11">
        <v>1</v>
      </c>
      <c r="F9" s="5">
        <v>7.8465068932125626E-2</v>
      </c>
      <c r="G9" s="10">
        <v>0.15429118048179299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1606509000145</v>
      </c>
      <c r="C10" s="4" t="s">
        <v>741</v>
      </c>
      <c r="D10" s="3" t="s">
        <v>10</v>
      </c>
      <c r="E10" s="11">
        <v>1</v>
      </c>
      <c r="F10" s="5">
        <v>7.8465068932125626E-2</v>
      </c>
      <c r="G10" s="10">
        <v>0.15429118048179299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3438284000190</v>
      </c>
      <c r="C11" s="4" t="s">
        <v>796</v>
      </c>
      <c r="D11" s="3" t="s">
        <v>8</v>
      </c>
      <c r="E11" s="11">
        <v>1</v>
      </c>
      <c r="F11" s="5">
        <v>8.2984623260362225E-2</v>
      </c>
      <c r="G11" s="10">
        <v>0.18348848006599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3537456000183</v>
      </c>
      <c r="C12" s="4" t="s">
        <v>812</v>
      </c>
      <c r="D12" s="3" t="s">
        <v>2</v>
      </c>
      <c r="E12" s="11">
        <v>1</v>
      </c>
      <c r="F12" s="5">
        <v>0.16041535155999376</v>
      </c>
      <c r="G12" s="10">
        <v>0.29000086377015699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3540224000184</v>
      </c>
      <c r="C13" s="4" t="s">
        <v>816</v>
      </c>
      <c r="D13" s="3" t="s">
        <v>10</v>
      </c>
      <c r="E13" s="11">
        <v>1</v>
      </c>
      <c r="F13" s="5">
        <v>7.598452165531587E-2</v>
      </c>
      <c r="G13" s="10">
        <v>0.164318575638186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3680327000140</v>
      </c>
      <c r="C14" s="4" t="s">
        <v>831</v>
      </c>
      <c r="D14" s="3" t="s">
        <v>8</v>
      </c>
      <c r="E14" s="11">
        <v>1</v>
      </c>
      <c r="F14" s="5">
        <v>7.8414311092979236E-2</v>
      </c>
      <c r="G14" s="10">
        <v>0.16443641003828199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>
      <c r="B15" s="32">
        <v>4089495000128</v>
      </c>
      <c r="C15" s="4" t="s">
        <v>857</v>
      </c>
      <c r="D15" s="3" t="s">
        <v>8</v>
      </c>
      <c r="E15" s="11">
        <v>1</v>
      </c>
      <c r="F15" s="5">
        <v>6.1558764670624926E-2</v>
      </c>
      <c r="G15" s="10">
        <v>0.15288848553919701</v>
      </c>
      <c r="H15" s="10">
        <v>9.7681169616051999E-2</v>
      </c>
      <c r="I15" s="10">
        <v>0.348200639155203</v>
      </c>
      <c r="J15" s="10">
        <v>0.26601971345095099</v>
      </c>
    </row>
    <row r="16" spans="1:12" x14ac:dyDescent="0.25">
      <c r="B16" s="32">
        <v>4342594000170</v>
      </c>
      <c r="C16" s="4" t="s">
        <v>871</v>
      </c>
      <c r="D16" s="3" t="s">
        <v>8</v>
      </c>
      <c r="E16" s="11">
        <v>1</v>
      </c>
      <c r="F16" s="5">
        <v>8.5102872643741612E-2</v>
      </c>
      <c r="G16" s="10">
        <v>0.197607561113851</v>
      </c>
      <c r="H16" s="10">
        <v>9.7681169616051999E-2</v>
      </c>
      <c r="I16" s="10">
        <v>0.348200639155203</v>
      </c>
      <c r="J16" s="10">
        <v>0.26601971345095099</v>
      </c>
    </row>
    <row r="17" spans="2:10" x14ac:dyDescent="0.25">
      <c r="B17" s="32">
        <v>4443415000190</v>
      </c>
      <c r="C17" s="4" t="s">
        <v>874</v>
      </c>
      <c r="D17" s="3" t="s">
        <v>10</v>
      </c>
      <c r="E17" s="11">
        <v>1</v>
      </c>
      <c r="F17" s="5">
        <v>0.10577666231433422</v>
      </c>
      <c r="G17" s="10">
        <v>0.191069080512418</v>
      </c>
      <c r="H17" s="10">
        <v>9.7681169616051999E-2</v>
      </c>
      <c r="I17" s="10">
        <v>0.348200639155203</v>
      </c>
      <c r="J17" s="10">
        <v>0.26601971345095099</v>
      </c>
    </row>
    <row r="18" spans="2:10" x14ac:dyDescent="0.25">
      <c r="B18" s="32">
        <v>4484351000176</v>
      </c>
      <c r="C18" s="4" t="s">
        <v>875</v>
      </c>
      <c r="D18" s="3" t="s">
        <v>9</v>
      </c>
      <c r="E18" s="11">
        <v>1</v>
      </c>
      <c r="F18" s="5">
        <v>8.7176182998018478E-2</v>
      </c>
      <c r="G18" s="10">
        <v>0.18743366106486001</v>
      </c>
      <c r="H18" s="10">
        <v>9.7681169616051999E-2</v>
      </c>
      <c r="I18" s="10">
        <v>0.348200639155203</v>
      </c>
      <c r="J18" s="10">
        <v>0.26601971345095099</v>
      </c>
    </row>
    <row r="19" spans="2:10" x14ac:dyDescent="0.25">
      <c r="B19" s="32">
        <v>4616035000100</v>
      </c>
      <c r="C19" s="4" t="s">
        <v>879</v>
      </c>
      <c r="D19" s="3" t="s">
        <v>9</v>
      </c>
      <c r="E19" s="11">
        <v>1</v>
      </c>
      <c r="F19" s="5">
        <v>0.11758375501056455</v>
      </c>
      <c r="G19" s="10">
        <v>0.24004570612402201</v>
      </c>
      <c r="H19" s="10">
        <v>9.7681169616051999E-2</v>
      </c>
      <c r="I19" s="10">
        <v>0.348200639155203</v>
      </c>
      <c r="J19" s="10">
        <v>0.26601971345095099</v>
      </c>
    </row>
    <row r="20" spans="2:10" x14ac:dyDescent="0.25">
      <c r="B20" s="32">
        <v>5091407000195</v>
      </c>
      <c r="C20" s="4" t="s">
        <v>909</v>
      </c>
      <c r="D20" s="3" t="s">
        <v>10</v>
      </c>
      <c r="E20" s="11">
        <v>1</v>
      </c>
      <c r="F20" s="5">
        <v>8.5744387350129403E-2</v>
      </c>
      <c r="G20" s="10">
        <v>0.17326462780664501</v>
      </c>
      <c r="H20" s="10">
        <v>9.7681169616051999E-2</v>
      </c>
      <c r="I20" s="10">
        <v>0.348200639155203</v>
      </c>
      <c r="J20" s="10">
        <v>0.26601971345095099</v>
      </c>
    </row>
    <row r="21" spans="2:10" x14ac:dyDescent="0.25">
      <c r="B21" s="32">
        <v>6064910000114</v>
      </c>
      <c r="C21" s="4" t="s">
        <v>936</v>
      </c>
      <c r="D21" s="3" t="s">
        <v>2</v>
      </c>
      <c r="E21" s="11">
        <v>1</v>
      </c>
      <c r="F21" s="5">
        <v>7.7399749880961974E-2</v>
      </c>
      <c r="G21" s="10">
        <v>0.17560215693523601</v>
      </c>
      <c r="H21" s="10">
        <v>9.7681169616051999E-2</v>
      </c>
      <c r="I21" s="10">
        <v>0.348200639155203</v>
      </c>
      <c r="J21" s="10">
        <v>0.26601971345095099</v>
      </c>
    </row>
    <row r="22" spans="2:10" x14ac:dyDescent="0.25">
      <c r="B22" s="32">
        <v>6081476000180</v>
      </c>
      <c r="C22" s="4" t="s">
        <v>941</v>
      </c>
      <c r="D22" s="3" t="s">
        <v>10</v>
      </c>
      <c r="E22" s="11">
        <v>1</v>
      </c>
      <c r="F22" s="5">
        <v>8.2627726935459139E-2</v>
      </c>
      <c r="G22" s="10">
        <v>0.170959750543519</v>
      </c>
      <c r="H22" s="10">
        <v>9.7681169616051999E-2</v>
      </c>
      <c r="I22" s="10">
        <v>0.348200639155203</v>
      </c>
      <c r="J22" s="10">
        <v>0.26601971345095099</v>
      </c>
    </row>
    <row r="23" spans="2:10" x14ac:dyDescent="0.25">
      <c r="B23" s="32">
        <v>7400588000110</v>
      </c>
      <c r="C23" s="4" t="s">
        <v>955</v>
      </c>
      <c r="D23" s="3" t="s">
        <v>8</v>
      </c>
      <c r="E23" s="11">
        <v>1</v>
      </c>
      <c r="F23" s="5">
        <v>7.6255079484881014E-2</v>
      </c>
      <c r="G23" s="10">
        <v>0.17656244442955699</v>
      </c>
      <c r="H23" s="10">
        <v>9.7681169616051999E-2</v>
      </c>
      <c r="I23" s="10">
        <v>0.348200639155203</v>
      </c>
      <c r="J23" s="10">
        <v>0.26601971345095099</v>
      </c>
    </row>
    <row r="24" spans="2:10" x14ac:dyDescent="0.25">
      <c r="B24" s="32">
        <v>8046433000190</v>
      </c>
      <c r="C24" s="4" t="s">
        <v>977</v>
      </c>
      <c r="D24" s="3" t="s">
        <v>29</v>
      </c>
      <c r="E24" s="11">
        <v>1</v>
      </c>
      <c r="F24" s="5">
        <v>8.282937543388183E-2</v>
      </c>
      <c r="G24" s="10">
        <v>0.18840571977204901</v>
      </c>
      <c r="H24" s="10">
        <v>9.7681169616051999E-2</v>
      </c>
      <c r="I24" s="10">
        <v>0.348200639155203</v>
      </c>
      <c r="J24" s="10">
        <v>0.26601971345095099</v>
      </c>
    </row>
    <row r="25" spans="2:10" x14ac:dyDescent="0.25">
      <c r="B25" s="32">
        <v>8820430000161</v>
      </c>
      <c r="C25" s="4" t="s">
        <v>996</v>
      </c>
      <c r="D25" s="3" t="s">
        <v>8</v>
      </c>
      <c r="E25" s="11">
        <v>1</v>
      </c>
      <c r="F25" s="5">
        <v>9.3710318062817127E-2</v>
      </c>
      <c r="G25" s="10">
        <v>0.196359911570817</v>
      </c>
      <c r="H25" s="10">
        <v>9.7681169616051999E-2</v>
      </c>
      <c r="I25" s="10">
        <v>0.348200639155203</v>
      </c>
      <c r="J25" s="10">
        <v>0.26601971345095099</v>
      </c>
    </row>
    <row r="26" spans="2:10" x14ac:dyDescent="0.25">
      <c r="B26" s="32">
        <v>8927403000192</v>
      </c>
      <c r="C26" s="4" t="s">
        <v>1000</v>
      </c>
      <c r="D26" s="3" t="s">
        <v>8</v>
      </c>
      <c r="E26" s="11">
        <v>1</v>
      </c>
      <c r="F26" s="5">
        <v>8.7864043329534319E-2</v>
      </c>
      <c r="G26" s="10">
        <v>0.17259411792503801</v>
      </c>
      <c r="H26" s="10">
        <v>9.7681169616051999E-2</v>
      </c>
      <c r="I26" s="10">
        <v>0.348200639155203</v>
      </c>
      <c r="J26" s="10">
        <v>0.26601971345095099</v>
      </c>
    </row>
    <row r="27" spans="2:10" x14ac:dyDescent="0.25">
      <c r="B27" s="32">
        <v>8978659000129</v>
      </c>
      <c r="C27" s="4" t="s">
        <v>1005</v>
      </c>
      <c r="D27" s="3" t="s">
        <v>11</v>
      </c>
      <c r="E27" s="11">
        <v>1</v>
      </c>
      <c r="F27" s="5">
        <v>-1.3051951082086376E-6</v>
      </c>
      <c r="G27" s="10">
        <v>7.8381229823418802E-2</v>
      </c>
      <c r="H27" s="10">
        <v>9.7681169616051999E-2</v>
      </c>
      <c r="I27" s="10">
        <v>0.348200639155203</v>
      </c>
      <c r="J27" s="10">
        <v>0.26601971345095099</v>
      </c>
    </row>
    <row r="28" spans="2:10" x14ac:dyDescent="0.25">
      <c r="B28" s="32">
        <v>9145222000177</v>
      </c>
      <c r="C28" s="4" t="s">
        <v>1018</v>
      </c>
      <c r="D28" s="3" t="s">
        <v>8</v>
      </c>
      <c r="E28" s="11">
        <v>1</v>
      </c>
      <c r="F28" s="5">
        <v>7.6115036543278766E-2</v>
      </c>
      <c r="G28" s="10">
        <v>0.161490966789159</v>
      </c>
      <c r="H28" s="10">
        <v>9.7681169616051999E-2</v>
      </c>
      <c r="I28" s="10">
        <v>0.348200639155203</v>
      </c>
      <c r="J28" s="10">
        <v>0.26601971345095099</v>
      </c>
    </row>
    <row r="29" spans="2:10" x14ac:dyDescent="0.25">
      <c r="B29" s="32">
        <v>9273614000111</v>
      </c>
      <c r="C29" s="4" t="s">
        <v>1029</v>
      </c>
      <c r="D29" s="3" t="s">
        <v>11</v>
      </c>
      <c r="E29" s="11">
        <v>1</v>
      </c>
      <c r="F29" s="5">
        <v>0.12386616545234538</v>
      </c>
      <c r="G29" s="10">
        <v>0.21325841360459399</v>
      </c>
      <c r="H29" s="10">
        <v>9.7681169616051999E-2</v>
      </c>
      <c r="I29" s="10">
        <v>0.348200639155203</v>
      </c>
      <c r="J29" s="10">
        <v>0.26601971345095099</v>
      </c>
    </row>
    <row r="30" spans="2:10" x14ac:dyDescent="0.25">
      <c r="B30" s="32">
        <v>9323653000186</v>
      </c>
      <c r="C30" s="4" t="s">
        <v>1036</v>
      </c>
      <c r="D30" s="3" t="s">
        <v>10</v>
      </c>
      <c r="E30" s="11">
        <v>1</v>
      </c>
      <c r="F30" s="5">
        <v>8.5043549587418485E-2</v>
      </c>
      <c r="G30" s="10">
        <v>0.19033789386668601</v>
      </c>
      <c r="H30" s="10">
        <v>9.7681169616051999E-2</v>
      </c>
      <c r="I30" s="10">
        <v>0.348200639155203</v>
      </c>
      <c r="J30" s="10">
        <v>0.26601971345095099</v>
      </c>
    </row>
    <row r="31" spans="2:10" x14ac:dyDescent="0.25">
      <c r="B31" s="32">
        <v>9521163000194</v>
      </c>
      <c r="C31" s="4" t="s">
        <v>1040</v>
      </c>
      <c r="D31" s="3" t="s">
        <v>30</v>
      </c>
      <c r="E31" s="11">
        <v>1</v>
      </c>
      <c r="F31" s="5">
        <v>7.9217452971738378E-2</v>
      </c>
      <c r="G31" s="10">
        <v>0.18488848818786899</v>
      </c>
      <c r="H31" s="10">
        <v>9.7681169616051999E-2</v>
      </c>
      <c r="I31" s="10">
        <v>0.348200639155203</v>
      </c>
      <c r="J31" s="10">
        <v>0.26601971345095099</v>
      </c>
    </row>
    <row r="32" spans="2:10" x14ac:dyDescent="0.25">
      <c r="B32" s="32">
        <v>9521163000194</v>
      </c>
      <c r="C32" s="4" t="s">
        <v>1040</v>
      </c>
      <c r="D32" s="3" t="s">
        <v>10</v>
      </c>
      <c r="E32" s="11">
        <v>1</v>
      </c>
      <c r="F32" s="5">
        <v>7.9217452971738378E-2</v>
      </c>
      <c r="G32" s="10">
        <v>0.18488848818786899</v>
      </c>
      <c r="H32" s="10">
        <v>9.7681169616051999E-2</v>
      </c>
      <c r="I32" s="10">
        <v>0.348200639155203</v>
      </c>
      <c r="J32" s="10">
        <v>0.26601971345095099</v>
      </c>
    </row>
    <row r="33" spans="2:10" x14ac:dyDescent="0.25">
      <c r="B33" s="32">
        <v>9521216000177</v>
      </c>
      <c r="C33" s="4" t="s">
        <v>1041</v>
      </c>
      <c r="D33" s="3" t="s">
        <v>30</v>
      </c>
      <c r="E33" s="11">
        <v>1</v>
      </c>
      <c r="F33" s="5">
        <v>7.6226965640204106E-2</v>
      </c>
      <c r="G33" s="10">
        <v>0.132050497443021</v>
      </c>
      <c r="H33" s="10">
        <v>9.7681169616051999E-2</v>
      </c>
      <c r="I33" s="10">
        <v>0.348200639155203</v>
      </c>
      <c r="J33" s="10">
        <v>0.26601971345095099</v>
      </c>
    </row>
    <row r="34" spans="2:10" x14ac:dyDescent="0.25">
      <c r="B34" s="32">
        <v>9521216000177</v>
      </c>
      <c r="C34" s="4" t="s">
        <v>1041</v>
      </c>
      <c r="D34" s="3" t="s">
        <v>10</v>
      </c>
      <c r="E34" s="11">
        <v>1</v>
      </c>
      <c r="F34" s="5">
        <v>7.6226965640204106E-2</v>
      </c>
      <c r="G34" s="10">
        <v>0.132050497443021</v>
      </c>
      <c r="H34" s="10">
        <v>9.7681169616051999E-2</v>
      </c>
      <c r="I34" s="10">
        <v>0.348200639155203</v>
      </c>
      <c r="J34" s="10">
        <v>0.26601971345095099</v>
      </c>
    </row>
    <row r="35" spans="2:10" x14ac:dyDescent="0.25">
      <c r="B35" s="32">
        <v>10577546000163</v>
      </c>
      <c r="C35" s="4" t="s">
        <v>1052</v>
      </c>
      <c r="D35" s="3" t="s">
        <v>29</v>
      </c>
      <c r="E35" s="11">
        <v>1</v>
      </c>
      <c r="F35" s="5">
        <v>7.4502866006456808E-2</v>
      </c>
      <c r="G35" s="10">
        <v>0.17842880075520301</v>
      </c>
      <c r="H35" s="10">
        <v>9.7681169616051999E-2</v>
      </c>
      <c r="I35" s="10">
        <v>0.348200639155203</v>
      </c>
      <c r="J35" s="10">
        <v>0.26601971345095099</v>
      </c>
    </row>
    <row r="36" spans="2:10" x14ac:dyDescent="0.25">
      <c r="B36" s="32">
        <v>10740392000189</v>
      </c>
      <c r="C36" s="4" t="s">
        <v>1058</v>
      </c>
      <c r="D36" s="3" t="s">
        <v>29</v>
      </c>
      <c r="E36" s="11">
        <v>1</v>
      </c>
      <c r="F36" s="5">
        <v>8.4812651841187803E-2</v>
      </c>
      <c r="G36" s="10">
        <v>0.193275515527847</v>
      </c>
      <c r="H36" s="10">
        <v>9.7681169616051999E-2</v>
      </c>
      <c r="I36" s="10">
        <v>0.348200639155203</v>
      </c>
      <c r="J36" s="10">
        <v>0.26601971345095099</v>
      </c>
    </row>
    <row r="37" spans="2:10" x14ac:dyDescent="0.25">
      <c r="B37" s="32">
        <v>10985241000190</v>
      </c>
      <c r="C37" s="4" t="s">
        <v>1068</v>
      </c>
      <c r="D37" s="3" t="s">
        <v>10</v>
      </c>
      <c r="E37" s="11">
        <v>1</v>
      </c>
      <c r="F37" s="5">
        <v>8.8634885212312331E-2</v>
      </c>
      <c r="G37" s="10">
        <v>0.17573604470725901</v>
      </c>
      <c r="H37" s="10">
        <v>9.7681169616051999E-2</v>
      </c>
      <c r="I37" s="10">
        <v>0.348200639155203</v>
      </c>
      <c r="J37" s="10">
        <v>0.26601971345095099</v>
      </c>
    </row>
    <row r="38" spans="2:10" x14ac:dyDescent="0.25">
      <c r="B38" s="32">
        <v>11002838000130</v>
      </c>
      <c r="C38" s="4" t="s">
        <v>1069</v>
      </c>
      <c r="D38" s="3" t="s">
        <v>10</v>
      </c>
      <c r="E38" s="11">
        <v>1</v>
      </c>
      <c r="F38" s="5">
        <v>9.1859923133535401E-2</v>
      </c>
      <c r="G38" s="10">
        <v>0.19838970078545201</v>
      </c>
      <c r="H38" s="10">
        <v>9.7681169616051999E-2</v>
      </c>
      <c r="I38" s="10">
        <v>0.348200639155203</v>
      </c>
      <c r="J38" s="10">
        <v>0.26601971345095099</v>
      </c>
    </row>
    <row r="39" spans="2:10" x14ac:dyDescent="0.25">
      <c r="B39" s="32">
        <v>11204522000121</v>
      </c>
      <c r="C39" s="4" t="s">
        <v>1080</v>
      </c>
      <c r="D39" s="3" t="s">
        <v>30</v>
      </c>
      <c r="E39" s="11">
        <v>1</v>
      </c>
      <c r="F39" s="5">
        <v>8.9073606469916133E-2</v>
      </c>
      <c r="G39" s="10">
        <v>0.19583069958726301</v>
      </c>
      <c r="H39" s="10">
        <v>9.7681169616051999E-2</v>
      </c>
      <c r="I39" s="10">
        <v>0.348200639155203</v>
      </c>
      <c r="J39" s="10">
        <v>0.26601971345095099</v>
      </c>
    </row>
    <row r="40" spans="2:10" x14ac:dyDescent="0.25">
      <c r="B40" s="32">
        <v>11204522000121</v>
      </c>
      <c r="C40" s="4" t="s">
        <v>1080</v>
      </c>
      <c r="D40" s="3" t="s">
        <v>10</v>
      </c>
      <c r="E40" s="11">
        <v>1</v>
      </c>
      <c r="F40" s="5">
        <v>8.9073606469916133E-2</v>
      </c>
      <c r="G40" s="10">
        <v>0.19583069958726301</v>
      </c>
      <c r="H40" s="10">
        <v>9.7681169616051999E-2</v>
      </c>
      <c r="I40" s="10">
        <v>0.348200639155203</v>
      </c>
      <c r="J40" s="10">
        <v>0.26601971345095099</v>
      </c>
    </row>
    <row r="41" spans="2:10" x14ac:dyDescent="0.25">
      <c r="B41" s="32">
        <v>11504922000152</v>
      </c>
      <c r="C41" s="4" t="s">
        <v>1093</v>
      </c>
      <c r="D41" s="3" t="s">
        <v>10</v>
      </c>
      <c r="E41" s="11">
        <v>1</v>
      </c>
      <c r="F41" s="5">
        <v>9.4430020650125318E-2</v>
      </c>
      <c r="G41" s="10">
        <v>0.20039398832063299</v>
      </c>
      <c r="H41" s="10">
        <v>9.7681169616051999E-2</v>
      </c>
      <c r="I41" s="10">
        <v>0.348200639155203</v>
      </c>
      <c r="J41" s="10">
        <v>0.26601971345095099</v>
      </c>
    </row>
    <row r="42" spans="2:10" x14ac:dyDescent="0.25">
      <c r="B42" s="32">
        <v>11584191000100</v>
      </c>
      <c r="C42" s="4" t="s">
        <v>1099</v>
      </c>
      <c r="D42" s="3" t="s">
        <v>12</v>
      </c>
      <c r="E42" s="11">
        <v>1</v>
      </c>
      <c r="F42" s="5">
        <v>8.3553785659361793E-2</v>
      </c>
      <c r="G42" s="10">
        <v>0.19679382633293499</v>
      </c>
      <c r="H42" s="10">
        <v>9.7681169616051999E-2</v>
      </c>
      <c r="I42" s="10">
        <v>0.348200639155203</v>
      </c>
      <c r="J42" s="10">
        <v>0.26601971345095099</v>
      </c>
    </row>
    <row r="43" spans="2:10" x14ac:dyDescent="0.25">
      <c r="B43" s="32">
        <v>12119893000178</v>
      </c>
      <c r="C43" s="4" t="s">
        <v>1108</v>
      </c>
      <c r="D43" s="3" t="s">
        <v>30</v>
      </c>
      <c r="E43" s="11">
        <v>1</v>
      </c>
      <c r="F43" s="5">
        <v>9.3121423341656198E-2</v>
      </c>
      <c r="G43" s="10">
        <v>0.109463544505304</v>
      </c>
      <c r="H43" s="10">
        <v>9.7681169616051999E-2</v>
      </c>
      <c r="I43" s="10">
        <v>0.348200639155203</v>
      </c>
      <c r="J43" s="10">
        <v>0.26601971345095099</v>
      </c>
    </row>
    <row r="44" spans="2:10" x14ac:dyDescent="0.25">
      <c r="B44" s="32">
        <v>12119893000178</v>
      </c>
      <c r="C44" s="4" t="s">
        <v>1108</v>
      </c>
      <c r="D44" s="3" t="s">
        <v>10</v>
      </c>
      <c r="E44" s="11">
        <v>1</v>
      </c>
      <c r="F44" s="5">
        <v>9.3121423341656198E-2</v>
      </c>
      <c r="G44" s="10">
        <v>0.109463544505304</v>
      </c>
      <c r="H44" s="10">
        <v>9.7681169616051999E-2</v>
      </c>
      <c r="I44" s="10">
        <v>0.348200639155203</v>
      </c>
      <c r="J44" s="10">
        <v>0.26601971345095099</v>
      </c>
    </row>
    <row r="45" spans="2:10" x14ac:dyDescent="0.25">
      <c r="B45" s="32">
        <v>12420095000181</v>
      </c>
      <c r="C45" s="4" t="s">
        <v>1113</v>
      </c>
      <c r="D45" s="3" t="s">
        <v>10</v>
      </c>
      <c r="E45" s="11">
        <v>1</v>
      </c>
      <c r="F45" s="5">
        <v>0.11647142157172054</v>
      </c>
      <c r="G45" s="10">
        <v>0.17173418608678301</v>
      </c>
      <c r="H45" s="10">
        <v>9.7681169616051999E-2</v>
      </c>
      <c r="I45" s="10">
        <v>0.348200639155203</v>
      </c>
      <c r="J45" s="10">
        <v>0.26601971345095099</v>
      </c>
    </row>
    <row r="46" spans="2:10" x14ac:dyDescent="0.25">
      <c r="B46" s="32">
        <v>12420129000138</v>
      </c>
      <c r="C46" s="4" t="s">
        <v>1114</v>
      </c>
      <c r="D46" s="3" t="s">
        <v>10</v>
      </c>
      <c r="E46" s="11">
        <v>1</v>
      </c>
      <c r="F46" s="5">
        <v>7.3128494899211E-2</v>
      </c>
      <c r="G46" s="10">
        <v>0.173033935939434</v>
      </c>
      <c r="H46" s="10">
        <v>9.7681169616051999E-2</v>
      </c>
      <c r="I46" s="10">
        <v>0.348200639155203</v>
      </c>
      <c r="J46" s="10">
        <v>0.26601971345095099</v>
      </c>
    </row>
    <row r="47" spans="2:10" x14ac:dyDescent="0.25">
      <c r="B47" s="32">
        <v>13255292000155</v>
      </c>
      <c r="C47" s="4" t="s">
        <v>1132</v>
      </c>
      <c r="D47" s="3" t="s">
        <v>9</v>
      </c>
      <c r="E47" s="11">
        <v>1</v>
      </c>
      <c r="F47" s="5">
        <v>0.14732818011685225</v>
      </c>
      <c r="G47" s="10">
        <v>0.27880409998054101</v>
      </c>
      <c r="H47" s="10">
        <v>9.7681169616051999E-2</v>
      </c>
      <c r="I47" s="10">
        <v>0.348200639155203</v>
      </c>
      <c r="J47" s="10">
        <v>0.26601971345095099</v>
      </c>
    </row>
    <row r="48" spans="2:10" x14ac:dyDescent="0.25">
      <c r="B48" s="32">
        <v>14158954000131</v>
      </c>
      <c r="C48" s="4" t="s">
        <v>1147</v>
      </c>
      <c r="D48" s="3" t="s">
        <v>10</v>
      </c>
      <c r="E48" s="11">
        <v>1</v>
      </c>
      <c r="F48" s="5">
        <v>9.0558974412341675E-2</v>
      </c>
      <c r="G48" s="10">
        <v>0.195967890362861</v>
      </c>
      <c r="H48" s="10">
        <v>9.7681169616051999E-2</v>
      </c>
      <c r="I48" s="10">
        <v>0.348200639155203</v>
      </c>
      <c r="J48" s="10">
        <v>0.26601971345095099</v>
      </c>
    </row>
    <row r="49" spans="2:10" x14ac:dyDescent="0.25">
      <c r="B49" s="32">
        <v>14159325000126</v>
      </c>
      <c r="C49" s="4" t="s">
        <v>1150</v>
      </c>
      <c r="D49" s="3" t="s">
        <v>10</v>
      </c>
      <c r="E49" s="11">
        <v>1</v>
      </c>
      <c r="F49" s="5">
        <v>9.3619840073657021E-2</v>
      </c>
      <c r="G49" s="10">
        <v>0.196763941985104</v>
      </c>
      <c r="H49" s="10">
        <v>9.7681169616051999E-2</v>
      </c>
      <c r="I49" s="10">
        <v>0.348200639155203</v>
      </c>
      <c r="J49" s="10">
        <v>0.26601971345095099</v>
      </c>
    </row>
    <row r="50" spans="2:10" x14ac:dyDescent="0.25">
      <c r="B50" s="32">
        <v>15649245000111</v>
      </c>
      <c r="C50" s="4" t="s">
        <v>1172</v>
      </c>
      <c r="D50" s="3" t="s">
        <v>8</v>
      </c>
      <c r="E50" s="11">
        <v>1</v>
      </c>
      <c r="F50" s="5">
        <v>0.10744648742089158</v>
      </c>
      <c r="G50" s="10">
        <v>0.20153213707265999</v>
      </c>
      <c r="H50" s="10">
        <v>9.7681169616051999E-2</v>
      </c>
      <c r="I50" s="10">
        <v>0.348200639155203</v>
      </c>
      <c r="J50" s="10">
        <v>0.26601971345095099</v>
      </c>
    </row>
    <row r="51" spans="2:10" x14ac:dyDescent="0.25">
      <c r="B51" s="32">
        <v>20789994000184</v>
      </c>
      <c r="C51" s="4" t="s">
        <v>1259</v>
      </c>
      <c r="D51" s="3" t="s">
        <v>9</v>
      </c>
      <c r="E51" s="11">
        <v>1</v>
      </c>
      <c r="F51" s="5">
        <v>0.11592052752335066</v>
      </c>
      <c r="G51" s="10">
        <v>0.24760126145119801</v>
      </c>
      <c r="H51" s="10">
        <v>9.7681169616051999E-2</v>
      </c>
      <c r="I51" s="10">
        <v>0.348200639155203</v>
      </c>
      <c r="J51" s="10">
        <v>0.26601971345095099</v>
      </c>
    </row>
    <row r="52" spans="2:10" x14ac:dyDescent="0.25">
      <c r="B52" s="32">
        <v>21838220000169</v>
      </c>
      <c r="C52" s="4" t="s">
        <v>1284</v>
      </c>
      <c r="D52" s="3" t="s">
        <v>8</v>
      </c>
      <c r="E52" s="11">
        <v>1</v>
      </c>
      <c r="F52" s="5">
        <v>7.4976887709583592E-2</v>
      </c>
      <c r="G52" s="10">
        <v>0.153391853197027</v>
      </c>
      <c r="H52" s="10">
        <v>9.7681169616051999E-2</v>
      </c>
      <c r="I52" s="10">
        <v>0.348200639155203</v>
      </c>
      <c r="J52" s="10">
        <v>0.26601971345095099</v>
      </c>
    </row>
    <row r="53" spans="2:10" x14ac:dyDescent="0.25">
      <c r="B53" s="32">
        <v>22003665000191</v>
      </c>
      <c r="C53" s="4" t="s">
        <v>1288</v>
      </c>
      <c r="D53" s="3" t="s">
        <v>11</v>
      </c>
      <c r="E53" s="11">
        <v>1</v>
      </c>
      <c r="F53" s="5">
        <v>0.11243762103743014</v>
      </c>
      <c r="G53" s="10">
        <v>0.20150401299655399</v>
      </c>
      <c r="H53" s="10">
        <v>9.7681169616051999E-2</v>
      </c>
      <c r="I53" s="10">
        <v>0.348200639155203</v>
      </c>
      <c r="J53" s="10">
        <v>0.26601971345095099</v>
      </c>
    </row>
    <row r="54" spans="2:10" x14ac:dyDescent="0.25">
      <c r="B54" s="32">
        <v>25341020000157</v>
      </c>
      <c r="C54" s="4" t="s">
        <v>1324</v>
      </c>
      <c r="D54" s="3" t="s">
        <v>8</v>
      </c>
      <c r="E54" s="11">
        <v>1</v>
      </c>
      <c r="F54" s="5">
        <v>5.1002491940727229E-2</v>
      </c>
      <c r="G54" s="10">
        <v>0.13486873030208901</v>
      </c>
      <c r="H54" s="10">
        <v>9.7681169616051999E-2</v>
      </c>
      <c r="I54" s="10">
        <v>0.348200639155203</v>
      </c>
      <c r="J54" s="10">
        <v>0.26601971345095099</v>
      </c>
    </row>
    <row r="55" spans="2:10" x14ac:dyDescent="0.25"/>
    <row r="56" spans="2:10" x14ac:dyDescent="0.25"/>
    <row r="57" spans="2:10" x14ac:dyDescent="0.25">
      <c r="B57" s="28" t="s">
        <v>737</v>
      </c>
      <c r="C57" s="12"/>
      <c r="D57" s="12"/>
      <c r="E57" s="12"/>
      <c r="F57" s="12"/>
    </row>
    <row r="58" spans="2:10" x14ac:dyDescent="0.25">
      <c r="B58" s="28" t="s">
        <v>42</v>
      </c>
      <c r="C58" s="12"/>
      <c r="D58" s="12"/>
      <c r="E58" s="12"/>
      <c r="F58" s="12"/>
    </row>
    <row r="59" spans="2:10" x14ac:dyDescent="0.25">
      <c r="B59" s="28" t="s">
        <v>1504</v>
      </c>
      <c r="C59" s="12"/>
      <c r="D59" s="12"/>
      <c r="E59" s="29" t="str">
        <f>HYPERLINK("http://www.susep.gov.br/setores-susep/cgsoa/fundos-previdenciarios/Relatorio_Simplificado.pdf","Relatório")</f>
        <v>Relatório</v>
      </c>
      <c r="F59" s="12"/>
    </row>
    <row r="60" spans="2:10" x14ac:dyDescent="0.25">
      <c r="B60" s="28" t="s">
        <v>1505</v>
      </c>
      <c r="C60" s="12"/>
      <c r="D60" s="12"/>
      <c r="E60" s="12"/>
      <c r="F60" s="12"/>
    </row>
    <row r="61" spans="2:10" x14ac:dyDescent="0.25">
      <c r="B61" s="28" t="s">
        <v>1506</v>
      </c>
      <c r="C61" s="12"/>
      <c r="D61" s="12"/>
      <c r="E61" s="12"/>
      <c r="F61" s="12"/>
    </row>
    <row r="62" spans="2:10" x14ac:dyDescent="0.25">
      <c r="B62" s="28" t="s">
        <v>1507</v>
      </c>
      <c r="C62" s="12"/>
      <c r="D62" s="12"/>
      <c r="E62" s="12"/>
      <c r="F62" s="12"/>
    </row>
    <row r="63" spans="2:10" x14ac:dyDescent="0.25">
      <c r="B63" s="28" t="s">
        <v>1508</v>
      </c>
      <c r="C63" s="12"/>
      <c r="D63" s="12"/>
      <c r="E63" s="12"/>
      <c r="F63" s="12"/>
    </row>
    <row r="64" spans="2:10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</sheetData>
  <mergeCells count="1">
    <mergeCell ref="B3:J3"/>
  </mergeCells>
  <hyperlinks>
    <hyperlink ref="L6" location="Pesquisa!A1" display="Voltar para pesquisa"/>
    <hyperlink ref="E59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N60"/>
  <sheetViews>
    <sheetView showGridLines="0" zoomScaleNormal="100" workbookViewId="0">
      <pane ySplit="6" topLeftCell="A7" activePane="bottomLeft" state="frozen"/>
      <selection activeCell="E59" sqref="E59"/>
      <selection pane="bottomLeft" activeCell="B6" sqref="B6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1416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2668765000120</v>
      </c>
      <c r="C7" s="4" t="s">
        <v>748</v>
      </c>
      <c r="D7" s="3" t="s">
        <v>8</v>
      </c>
      <c r="E7" s="11">
        <v>2</v>
      </c>
      <c r="F7" s="5">
        <v>3.4665389197777882E-2</v>
      </c>
      <c r="G7" s="10">
        <v>0.123498330998561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2764434000193</v>
      </c>
      <c r="C8" s="4" t="s">
        <v>757</v>
      </c>
      <c r="D8" s="3" t="s">
        <v>2</v>
      </c>
      <c r="E8" s="11">
        <v>2</v>
      </c>
      <c r="F8" s="5">
        <v>9.0680994310238003E-2</v>
      </c>
      <c r="G8" s="10">
        <v>0.219901957825265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2898519000164</v>
      </c>
      <c r="C9" s="4" t="s">
        <v>761</v>
      </c>
      <c r="D9" s="3" t="s">
        <v>8</v>
      </c>
      <c r="E9" s="11">
        <v>2</v>
      </c>
      <c r="F9" s="5">
        <v>7.4302241308466771E-2</v>
      </c>
      <c r="G9" s="10">
        <v>0.184260823720832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3469422000107</v>
      </c>
      <c r="C10" s="4" t="s">
        <v>801</v>
      </c>
      <c r="D10" s="3" t="s">
        <v>4</v>
      </c>
      <c r="E10" s="11">
        <v>2</v>
      </c>
      <c r="F10" s="5">
        <v>6.3438469351943624E-2</v>
      </c>
      <c r="G10" s="10">
        <v>0.17751110340588999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3565187000169</v>
      </c>
      <c r="C11" s="4" t="s">
        <v>819</v>
      </c>
      <c r="D11" s="3" t="s">
        <v>12</v>
      </c>
      <c r="E11" s="11">
        <v>2</v>
      </c>
      <c r="F11" s="5">
        <v>4.9370154547483371E-2</v>
      </c>
      <c r="G11" s="10">
        <v>0.15668963108779599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3597057000108</v>
      </c>
      <c r="C12" s="4" t="s">
        <v>824</v>
      </c>
      <c r="D12" s="3" t="s">
        <v>8</v>
      </c>
      <c r="E12" s="11">
        <v>2</v>
      </c>
      <c r="F12" s="5">
        <v>6.549612983201944E-2</v>
      </c>
      <c r="G12" s="10">
        <v>0.17370904121332201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4089399000180</v>
      </c>
      <c r="C13" s="4" t="s">
        <v>854</v>
      </c>
      <c r="D13" s="3" t="s">
        <v>2</v>
      </c>
      <c r="E13" s="11">
        <v>2</v>
      </c>
      <c r="F13" s="5">
        <v>0.13829300172626371</v>
      </c>
      <c r="G13" s="10">
        <v>0.242482212284681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4229356000152</v>
      </c>
      <c r="C14" s="4" t="s">
        <v>867</v>
      </c>
      <c r="D14" s="3" t="s">
        <v>11</v>
      </c>
      <c r="E14" s="11">
        <v>2</v>
      </c>
      <c r="F14" s="5">
        <v>3.1433127711426086E-3</v>
      </c>
      <c r="G14" s="10">
        <v>9.7857050241571902E-2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>
      <c r="B15" s="32">
        <v>4685295000138</v>
      </c>
      <c r="C15" s="4" t="s">
        <v>886</v>
      </c>
      <c r="D15" s="3" t="s">
        <v>8</v>
      </c>
      <c r="E15" s="11">
        <v>2</v>
      </c>
      <c r="F15" s="5">
        <v>4.6307553480166637E-2</v>
      </c>
      <c r="G15" s="10">
        <v>0.14452110110691799</v>
      </c>
      <c r="H15" s="10">
        <v>9.7681169616051999E-2</v>
      </c>
      <c r="I15" s="10">
        <v>0.348200639155203</v>
      </c>
      <c r="J15" s="10">
        <v>0.26601971345095099</v>
      </c>
    </row>
    <row r="16" spans="1:12" x14ac:dyDescent="0.25">
      <c r="B16" s="32">
        <v>4699650000128</v>
      </c>
      <c r="C16" s="4" t="s">
        <v>890</v>
      </c>
      <c r="D16" s="3" t="s">
        <v>8</v>
      </c>
      <c r="E16" s="11">
        <v>2</v>
      </c>
      <c r="F16" s="5">
        <v>6.0869401903651837E-2</v>
      </c>
      <c r="G16" s="10">
        <v>0.15993444677567401</v>
      </c>
      <c r="H16" s="10">
        <v>9.7681169616051999E-2</v>
      </c>
      <c r="I16" s="10">
        <v>0.348200639155203</v>
      </c>
      <c r="J16" s="10">
        <v>0.26601971345095099</v>
      </c>
    </row>
    <row r="17" spans="2:10" x14ac:dyDescent="0.25">
      <c r="B17" s="32">
        <v>4701172000143</v>
      </c>
      <c r="C17" s="4" t="s">
        <v>891</v>
      </c>
      <c r="D17" s="3" t="s">
        <v>8</v>
      </c>
      <c r="E17" s="11">
        <v>2</v>
      </c>
      <c r="F17" s="5">
        <v>4.1442310461546068E-2</v>
      </c>
      <c r="G17" s="10">
        <v>0.139540557731125</v>
      </c>
      <c r="H17" s="10">
        <v>9.7681169616051999E-2</v>
      </c>
      <c r="I17" s="10">
        <v>0.348200639155203</v>
      </c>
      <c r="J17" s="10">
        <v>0.26601971345095099</v>
      </c>
    </row>
    <row r="18" spans="2:10" x14ac:dyDescent="0.25">
      <c r="B18" s="32">
        <v>4782224000153</v>
      </c>
      <c r="C18" s="4" t="s">
        <v>897</v>
      </c>
      <c r="D18" s="3" t="s">
        <v>2</v>
      </c>
      <c r="E18" s="11">
        <v>2</v>
      </c>
      <c r="F18" s="5">
        <v>0.10772932703635885</v>
      </c>
      <c r="G18" s="10">
        <v>0.24409529250314199</v>
      </c>
      <c r="H18" s="10">
        <v>9.7681169616051999E-2</v>
      </c>
      <c r="I18" s="10">
        <v>0.348200639155203</v>
      </c>
      <c r="J18" s="10">
        <v>0.26601971345095099</v>
      </c>
    </row>
    <row r="19" spans="2:10" x14ac:dyDescent="0.25">
      <c r="B19" s="32">
        <v>5536063000180</v>
      </c>
      <c r="C19" s="4" t="s">
        <v>926</v>
      </c>
      <c r="D19" s="3" t="s">
        <v>8</v>
      </c>
      <c r="E19" s="11">
        <v>2</v>
      </c>
      <c r="F19" s="5">
        <v>3.4954099723592987E-2</v>
      </c>
      <c r="G19" s="10">
        <v>0.123693667655527</v>
      </c>
      <c r="H19" s="10">
        <v>9.7681169616051999E-2</v>
      </c>
      <c r="I19" s="10">
        <v>0.348200639155203</v>
      </c>
      <c r="J19" s="10">
        <v>0.26601971345095099</v>
      </c>
    </row>
    <row r="20" spans="2:10" x14ac:dyDescent="0.25">
      <c r="B20" s="32">
        <v>5536063000180</v>
      </c>
      <c r="C20" s="4" t="s">
        <v>926</v>
      </c>
      <c r="D20" s="3" t="s">
        <v>790</v>
      </c>
      <c r="E20" s="11">
        <v>2</v>
      </c>
      <c r="F20" s="5">
        <v>3.4954099723592987E-2</v>
      </c>
      <c r="G20" s="10">
        <v>0.123693667655527</v>
      </c>
      <c r="H20" s="10">
        <v>9.7681169616051999E-2</v>
      </c>
      <c r="I20" s="10">
        <v>0.348200639155203</v>
      </c>
      <c r="J20" s="10">
        <v>0.26601971345095099</v>
      </c>
    </row>
    <row r="21" spans="2:10" x14ac:dyDescent="0.25">
      <c r="B21" s="32">
        <v>5954445000124</v>
      </c>
      <c r="C21" s="4" t="s">
        <v>931</v>
      </c>
      <c r="D21" s="3" t="s">
        <v>3</v>
      </c>
      <c r="E21" s="11">
        <v>2</v>
      </c>
      <c r="F21" s="5">
        <v>7.7855626614170892E-2</v>
      </c>
      <c r="G21" s="10">
        <v>0.18379795177352601</v>
      </c>
      <c r="H21" s="10">
        <v>9.7681169616051999E-2</v>
      </c>
      <c r="I21" s="10">
        <v>0.348200639155203</v>
      </c>
      <c r="J21" s="10">
        <v>0.26601971345095099</v>
      </c>
    </row>
    <row r="22" spans="2:10" x14ac:dyDescent="0.25">
      <c r="B22" s="32">
        <v>5954487000165</v>
      </c>
      <c r="C22" s="4" t="s">
        <v>932</v>
      </c>
      <c r="D22" s="3" t="s">
        <v>3</v>
      </c>
      <c r="E22" s="11">
        <v>2</v>
      </c>
      <c r="F22" s="5">
        <v>6.3213024511409865E-2</v>
      </c>
      <c r="G22" s="10">
        <v>0.16627795965096101</v>
      </c>
      <c r="H22" s="10">
        <v>9.7681169616051999E-2</v>
      </c>
      <c r="I22" s="10">
        <v>0.348200639155203</v>
      </c>
      <c r="J22" s="10">
        <v>0.26601971345095099</v>
      </c>
    </row>
    <row r="23" spans="2:10" x14ac:dyDescent="0.25">
      <c r="B23" s="32">
        <v>7199199000178</v>
      </c>
      <c r="C23" s="4" t="s">
        <v>952</v>
      </c>
      <c r="D23" s="3" t="s">
        <v>12</v>
      </c>
      <c r="E23" s="11">
        <v>2</v>
      </c>
      <c r="F23" s="5">
        <v>5.9391616032371607E-2</v>
      </c>
      <c r="G23" s="10">
        <v>0.17113440435473001</v>
      </c>
      <c r="H23" s="10">
        <v>9.7681169616051999E-2</v>
      </c>
      <c r="I23" s="10">
        <v>0.348200639155203</v>
      </c>
      <c r="J23" s="10">
        <v>0.26601971345095099</v>
      </c>
    </row>
    <row r="24" spans="2:10" x14ac:dyDescent="0.25">
      <c r="B24" s="32">
        <v>7914758000184</v>
      </c>
      <c r="C24" s="4" t="s">
        <v>972</v>
      </c>
      <c r="D24" s="3" t="s">
        <v>12</v>
      </c>
      <c r="E24" s="11">
        <v>2</v>
      </c>
      <c r="F24" s="5">
        <v>4.5922712165424442E-2</v>
      </c>
      <c r="G24" s="10">
        <v>0.15237572217201001</v>
      </c>
      <c r="H24" s="10">
        <v>9.7681169616051999E-2</v>
      </c>
      <c r="I24" s="10">
        <v>0.348200639155203</v>
      </c>
      <c r="J24" s="10">
        <v>0.26601971345095099</v>
      </c>
    </row>
    <row r="25" spans="2:10" x14ac:dyDescent="0.25">
      <c r="B25" s="32">
        <v>8070833000130</v>
      </c>
      <c r="C25" s="4" t="s">
        <v>978</v>
      </c>
      <c r="D25" s="3" t="s">
        <v>29</v>
      </c>
      <c r="E25" s="11">
        <v>2</v>
      </c>
      <c r="F25" s="5">
        <v>6.1055661623059164E-2</v>
      </c>
      <c r="G25" s="10">
        <v>0.162564017739947</v>
      </c>
      <c r="H25" s="10">
        <v>9.7681169616051999E-2</v>
      </c>
      <c r="I25" s="10">
        <v>0.348200639155203</v>
      </c>
      <c r="J25" s="10">
        <v>0.26601971345095099</v>
      </c>
    </row>
    <row r="26" spans="2:10" x14ac:dyDescent="0.25">
      <c r="B26" s="32">
        <v>8417908000107</v>
      </c>
      <c r="C26" s="4" t="s">
        <v>981</v>
      </c>
      <c r="D26" s="3" t="s">
        <v>8</v>
      </c>
      <c r="E26" s="11">
        <v>2</v>
      </c>
      <c r="F26" s="5">
        <v>8.8830064522111188E-2</v>
      </c>
      <c r="G26" s="10">
        <v>0.20960349144193499</v>
      </c>
      <c r="H26" s="10">
        <v>9.7681169616051999E-2</v>
      </c>
      <c r="I26" s="10">
        <v>0.348200639155203</v>
      </c>
      <c r="J26" s="10">
        <v>0.26601971345095099</v>
      </c>
    </row>
    <row r="27" spans="2:10" x14ac:dyDescent="0.25">
      <c r="B27" s="32">
        <v>8417967000185</v>
      </c>
      <c r="C27" s="4" t="s">
        <v>982</v>
      </c>
      <c r="D27" s="3" t="s">
        <v>8</v>
      </c>
      <c r="E27" s="11">
        <v>2</v>
      </c>
      <c r="F27" s="5">
        <v>9.1105301102200692E-2</v>
      </c>
      <c r="G27" s="10">
        <v>0.212187947890077</v>
      </c>
      <c r="H27" s="10">
        <v>9.7681169616051999E-2</v>
      </c>
      <c r="I27" s="10">
        <v>0.348200639155203</v>
      </c>
      <c r="J27" s="10">
        <v>0.26601971345095099</v>
      </c>
    </row>
    <row r="28" spans="2:10" x14ac:dyDescent="0.25">
      <c r="B28" s="32">
        <v>8435270000137</v>
      </c>
      <c r="C28" s="4" t="s">
        <v>988</v>
      </c>
      <c r="D28" s="3" t="s">
        <v>8</v>
      </c>
      <c r="E28" s="11">
        <v>2</v>
      </c>
      <c r="F28" s="5">
        <v>6.5815208688006235E-2</v>
      </c>
      <c r="G28" s="10">
        <v>0.16568059579342101</v>
      </c>
      <c r="H28" s="10">
        <v>9.7681169616051999E-2</v>
      </c>
      <c r="I28" s="10">
        <v>0.348200639155203</v>
      </c>
      <c r="J28" s="10">
        <v>0.26601971345095099</v>
      </c>
    </row>
    <row r="29" spans="2:10" x14ac:dyDescent="0.25">
      <c r="B29" s="32">
        <v>8747753000177</v>
      </c>
      <c r="C29" s="4" t="s">
        <v>995</v>
      </c>
      <c r="D29" s="3" t="s">
        <v>7</v>
      </c>
      <c r="E29" s="11">
        <v>2</v>
      </c>
      <c r="F29" s="5">
        <v>8.4470706039893526E-2</v>
      </c>
      <c r="G29" s="10">
        <v>0.18810902894950801</v>
      </c>
      <c r="H29" s="10">
        <v>9.7681169616051999E-2</v>
      </c>
      <c r="I29" s="10">
        <v>0.348200639155203</v>
      </c>
      <c r="J29" s="10">
        <v>0.26601971345095099</v>
      </c>
    </row>
    <row r="30" spans="2:10" x14ac:dyDescent="0.25">
      <c r="B30" s="32">
        <v>8904080000111</v>
      </c>
      <c r="C30" s="4" t="s">
        <v>997</v>
      </c>
      <c r="D30" s="3" t="s">
        <v>31</v>
      </c>
      <c r="E30" s="11">
        <v>2</v>
      </c>
      <c r="F30" s="5">
        <v>7.3498968729316272E-2</v>
      </c>
      <c r="G30" s="10">
        <v>0.19951666050410899</v>
      </c>
      <c r="H30" s="10">
        <v>9.7681169616051999E-2</v>
      </c>
      <c r="I30" s="10">
        <v>0.348200639155203</v>
      </c>
      <c r="J30" s="10">
        <v>0.26601971345095099</v>
      </c>
    </row>
    <row r="31" spans="2:10" x14ac:dyDescent="0.25">
      <c r="B31" s="32">
        <v>8939984000182</v>
      </c>
      <c r="C31" s="4" t="s">
        <v>1003</v>
      </c>
      <c r="D31" s="3" t="s">
        <v>8</v>
      </c>
      <c r="E31" s="11">
        <v>2</v>
      </c>
      <c r="F31" s="5">
        <v>6.5120736785113945E-2</v>
      </c>
      <c r="G31" s="10">
        <v>0.17357808192660801</v>
      </c>
      <c r="H31" s="10">
        <v>9.7681169616051999E-2</v>
      </c>
      <c r="I31" s="10">
        <v>0.348200639155203</v>
      </c>
      <c r="J31" s="10">
        <v>0.26601971345095099</v>
      </c>
    </row>
    <row r="32" spans="2:10" x14ac:dyDescent="0.25">
      <c r="B32" s="32">
        <v>9012267000173</v>
      </c>
      <c r="C32" s="4" t="s">
        <v>1006</v>
      </c>
      <c r="D32" s="3" t="s">
        <v>2</v>
      </c>
      <c r="E32" s="11">
        <v>2</v>
      </c>
      <c r="F32" s="5">
        <v>6.4920436900411133E-2</v>
      </c>
      <c r="G32" s="10">
        <v>0.16281696773259099</v>
      </c>
      <c r="H32" s="10">
        <v>9.7681169616051999E-2</v>
      </c>
      <c r="I32" s="10">
        <v>0.348200639155203</v>
      </c>
      <c r="J32" s="10">
        <v>0.26601971345095099</v>
      </c>
    </row>
    <row r="33" spans="2:10" x14ac:dyDescent="0.25">
      <c r="B33" s="32">
        <v>9272901000107</v>
      </c>
      <c r="C33" s="4" t="s">
        <v>1027</v>
      </c>
      <c r="D33" s="3" t="s">
        <v>3</v>
      </c>
      <c r="E33" s="11">
        <v>2</v>
      </c>
      <c r="F33" s="5">
        <v>5.5135438369221516E-2</v>
      </c>
      <c r="G33" s="10">
        <v>0.159217141226318</v>
      </c>
      <c r="H33" s="10">
        <v>9.7681169616051999E-2</v>
      </c>
      <c r="I33" s="10">
        <v>0.348200639155203</v>
      </c>
      <c r="J33" s="10">
        <v>0.26601971345095099</v>
      </c>
    </row>
    <row r="34" spans="2:10" x14ac:dyDescent="0.25">
      <c r="B34" s="32">
        <v>9315635000152</v>
      </c>
      <c r="C34" s="4" t="s">
        <v>1034</v>
      </c>
      <c r="D34" s="3" t="s">
        <v>2</v>
      </c>
      <c r="E34" s="11">
        <v>2</v>
      </c>
      <c r="F34" s="5">
        <v>0.11485582345547565</v>
      </c>
      <c r="G34" s="10">
        <v>0.25369407151060203</v>
      </c>
      <c r="H34" s="10">
        <v>9.7681169616051999E-2</v>
      </c>
      <c r="I34" s="10">
        <v>0.348200639155203</v>
      </c>
      <c r="J34" s="10">
        <v>0.26601971345095099</v>
      </c>
    </row>
    <row r="35" spans="2:10" x14ac:dyDescent="0.25">
      <c r="B35" s="32">
        <v>9520758000125</v>
      </c>
      <c r="C35" s="4" t="s">
        <v>1038</v>
      </c>
      <c r="D35" s="3" t="s">
        <v>30</v>
      </c>
      <c r="E35" s="11">
        <v>2</v>
      </c>
      <c r="F35" s="5">
        <v>7.4236210893264501E-2</v>
      </c>
      <c r="G35" s="10">
        <v>0.179463162682171</v>
      </c>
      <c r="H35" s="10">
        <v>9.7681169616051999E-2</v>
      </c>
      <c r="I35" s="10">
        <v>0.348200639155203</v>
      </c>
      <c r="J35" s="10">
        <v>0.26601971345095099</v>
      </c>
    </row>
    <row r="36" spans="2:10" x14ac:dyDescent="0.25">
      <c r="B36" s="32">
        <v>9520758000125</v>
      </c>
      <c r="C36" s="4" t="s">
        <v>1038</v>
      </c>
      <c r="D36" s="3" t="s">
        <v>10</v>
      </c>
      <c r="E36" s="11">
        <v>2</v>
      </c>
      <c r="F36" s="5">
        <v>7.4236210893264501E-2</v>
      </c>
      <c r="G36" s="10">
        <v>0.179463162682171</v>
      </c>
      <c r="H36" s="10">
        <v>9.7681169616051999E-2</v>
      </c>
      <c r="I36" s="10">
        <v>0.348200639155203</v>
      </c>
      <c r="J36" s="10">
        <v>0.26601971345095099</v>
      </c>
    </row>
    <row r="37" spans="2:10" x14ac:dyDescent="0.25">
      <c r="B37" s="32">
        <v>10577531000103</v>
      </c>
      <c r="C37" s="4" t="s">
        <v>1051</v>
      </c>
      <c r="D37" s="3" t="s">
        <v>29</v>
      </c>
      <c r="E37" s="11">
        <v>2</v>
      </c>
      <c r="F37" s="5">
        <v>6.5884777171314426E-2</v>
      </c>
      <c r="G37" s="10">
        <v>0.16821225027907299</v>
      </c>
      <c r="H37" s="10">
        <v>9.7681169616051999E-2</v>
      </c>
      <c r="I37" s="10">
        <v>0.348200639155203</v>
      </c>
      <c r="J37" s="10">
        <v>0.26601971345095099</v>
      </c>
    </row>
    <row r="38" spans="2:10" x14ac:dyDescent="0.25">
      <c r="B38" s="32">
        <v>10601371000182</v>
      </c>
      <c r="C38" s="4" t="s">
        <v>1055</v>
      </c>
      <c r="D38" s="3" t="s">
        <v>10</v>
      </c>
      <c r="E38" s="11">
        <v>2</v>
      </c>
      <c r="F38" s="5">
        <v>8.2756803008032565E-2</v>
      </c>
      <c r="G38" s="10">
        <v>0.21333756030300999</v>
      </c>
      <c r="H38" s="10">
        <v>9.7681169616051999E-2</v>
      </c>
      <c r="I38" s="10">
        <v>0.348200639155203</v>
      </c>
      <c r="J38" s="10">
        <v>0.26601971345095099</v>
      </c>
    </row>
    <row r="39" spans="2:10" x14ac:dyDescent="0.25">
      <c r="B39" s="32">
        <v>10758024000168</v>
      </c>
      <c r="C39" s="4" t="s">
        <v>1062</v>
      </c>
      <c r="D39" s="3" t="s">
        <v>4</v>
      </c>
      <c r="E39" s="11">
        <v>2</v>
      </c>
      <c r="F39" s="5">
        <v>7.4717687561362961E-2</v>
      </c>
      <c r="G39" s="10">
        <v>0.19218957132665199</v>
      </c>
      <c r="H39" s="10">
        <v>9.7681169616051999E-2</v>
      </c>
      <c r="I39" s="10">
        <v>0.348200639155203</v>
      </c>
      <c r="J39" s="10">
        <v>0.26601971345095099</v>
      </c>
    </row>
    <row r="40" spans="2:10" x14ac:dyDescent="0.25">
      <c r="B40" s="32">
        <v>12420146000175</v>
      </c>
      <c r="C40" s="4" t="s">
        <v>1115</v>
      </c>
      <c r="D40" s="3" t="s">
        <v>10</v>
      </c>
      <c r="E40" s="11">
        <v>2</v>
      </c>
      <c r="F40" s="5">
        <v>7.0969823762629544E-2</v>
      </c>
      <c r="G40" s="10">
        <v>0.17462788486205899</v>
      </c>
      <c r="H40" s="10">
        <v>9.7681169616051999E-2</v>
      </c>
      <c r="I40" s="10">
        <v>0.348200639155203</v>
      </c>
      <c r="J40" s="10">
        <v>0.26601971345095099</v>
      </c>
    </row>
    <row r="41" spans="2:10" x14ac:dyDescent="0.25">
      <c r="B41" s="32">
        <v>12483817000147</v>
      </c>
      <c r="C41" s="4" t="s">
        <v>1119</v>
      </c>
      <c r="D41" s="3" t="s">
        <v>31</v>
      </c>
      <c r="E41" s="11">
        <v>2</v>
      </c>
      <c r="F41" s="5">
        <v>8.1091659744543951E-2</v>
      </c>
      <c r="G41" s="10">
        <v>0.21073986041051601</v>
      </c>
      <c r="H41" s="10">
        <v>9.7681169616051999E-2</v>
      </c>
      <c r="I41" s="10">
        <v>0.348200639155203</v>
      </c>
      <c r="J41" s="10">
        <v>0.26601971345095099</v>
      </c>
    </row>
    <row r="42" spans="2:10" x14ac:dyDescent="0.25">
      <c r="B42" s="32">
        <v>14706573000140</v>
      </c>
      <c r="C42" s="4" t="s">
        <v>1162</v>
      </c>
      <c r="D42" s="3" t="s">
        <v>8</v>
      </c>
      <c r="E42" s="11">
        <v>2</v>
      </c>
      <c r="F42" s="5">
        <v>9.9308359099068391E-2</v>
      </c>
      <c r="G42" s="10">
        <v>0.23130787807084099</v>
      </c>
      <c r="H42" s="10">
        <v>9.7681169616051999E-2</v>
      </c>
      <c r="I42" s="10">
        <v>0.348200639155203</v>
      </c>
      <c r="J42" s="10">
        <v>0.26601971345095099</v>
      </c>
    </row>
    <row r="43" spans="2:10" x14ac:dyDescent="0.25">
      <c r="B43" s="32">
        <v>15731618000107</v>
      </c>
      <c r="C43" s="4" t="s">
        <v>1174</v>
      </c>
      <c r="D43" s="3" t="s">
        <v>8</v>
      </c>
      <c r="E43" s="11">
        <v>2</v>
      </c>
      <c r="F43" s="5">
        <v>0.11458723287469899</v>
      </c>
      <c r="G43" s="10">
        <v>0.25154643560727002</v>
      </c>
      <c r="H43" s="10">
        <v>9.7681169616051999E-2</v>
      </c>
      <c r="I43" s="10">
        <v>0.348200639155203</v>
      </c>
      <c r="J43" s="10">
        <v>0.26601971345095099</v>
      </c>
    </row>
    <row r="44" spans="2:10" x14ac:dyDescent="0.25">
      <c r="B44" s="32">
        <v>16718137000116</v>
      </c>
      <c r="C44" s="4" t="s">
        <v>1179</v>
      </c>
      <c r="D44" s="3" t="s">
        <v>8</v>
      </c>
      <c r="E44" s="11">
        <v>2</v>
      </c>
      <c r="F44" s="5">
        <v>0.11915191935421961</v>
      </c>
      <c r="G44" s="10">
        <v>0.25898290191795598</v>
      </c>
      <c r="H44" s="10">
        <v>9.7681169616051999E-2</v>
      </c>
      <c r="I44" s="10">
        <v>0.348200639155203</v>
      </c>
      <c r="J44" s="10">
        <v>0.26601971345095099</v>
      </c>
    </row>
    <row r="45" spans="2:10" x14ac:dyDescent="0.25">
      <c r="B45" s="32">
        <v>18543768000177</v>
      </c>
      <c r="C45" s="4" t="s">
        <v>1221</v>
      </c>
      <c r="D45" s="3" t="s">
        <v>2</v>
      </c>
      <c r="E45" s="11">
        <v>2</v>
      </c>
      <c r="F45" s="5">
        <v>0.11754882633367926</v>
      </c>
      <c r="G45" s="10">
        <v>0.257130285825801</v>
      </c>
      <c r="H45" s="10">
        <v>9.7681169616051999E-2</v>
      </c>
      <c r="I45" s="10">
        <v>0.348200639155203</v>
      </c>
      <c r="J45" s="10">
        <v>0.26601971345095099</v>
      </c>
    </row>
    <row r="46" spans="2:10" x14ac:dyDescent="0.25"/>
    <row r="47" spans="2:10" x14ac:dyDescent="0.25"/>
    <row r="48" spans="2:10" x14ac:dyDescent="0.25">
      <c r="B48" s="28" t="s">
        <v>737</v>
      </c>
      <c r="C48" s="12"/>
      <c r="D48" s="12"/>
      <c r="E48" s="12"/>
      <c r="F48" s="12"/>
    </row>
    <row r="49" spans="2:6" x14ac:dyDescent="0.25">
      <c r="B49" s="28" t="s">
        <v>42</v>
      </c>
      <c r="C49" s="12"/>
      <c r="D49" s="12"/>
      <c r="E49" s="12"/>
      <c r="F49" s="12"/>
    </row>
    <row r="50" spans="2:6" x14ac:dyDescent="0.25">
      <c r="B50" s="28" t="s">
        <v>1504</v>
      </c>
      <c r="C50" s="12"/>
      <c r="D50" s="12"/>
      <c r="E50" s="29" t="str">
        <f>HYPERLINK("http://www.susep.gov.br/setores-susep/cgsoa/fundos-previdenciarios/Relatorio_Simplificado.pdf","Relatório")</f>
        <v>Relatório</v>
      </c>
      <c r="F50" s="12"/>
    </row>
    <row r="51" spans="2:6" x14ac:dyDescent="0.25">
      <c r="B51" s="28" t="s">
        <v>1505</v>
      </c>
      <c r="C51" s="12"/>
      <c r="D51" s="12"/>
      <c r="E51" s="12"/>
      <c r="F51" s="12"/>
    </row>
    <row r="52" spans="2:6" x14ac:dyDescent="0.25">
      <c r="B52" s="28" t="s">
        <v>1506</v>
      </c>
      <c r="C52" s="12"/>
      <c r="D52" s="12"/>
      <c r="E52" s="12"/>
      <c r="F52" s="12"/>
    </row>
    <row r="53" spans="2:6" x14ac:dyDescent="0.25">
      <c r="B53" s="28" t="s">
        <v>1507</v>
      </c>
      <c r="C53" s="12"/>
      <c r="D53" s="12"/>
      <c r="E53" s="12"/>
      <c r="F53" s="12"/>
    </row>
    <row r="54" spans="2:6" x14ac:dyDescent="0.25">
      <c r="B54" s="28" t="s">
        <v>1508</v>
      </c>
      <c r="C54" s="12"/>
      <c r="D54" s="12"/>
      <c r="E54" s="12"/>
      <c r="F54" s="12"/>
    </row>
    <row r="55" spans="2:6" x14ac:dyDescent="0.25"/>
    <row r="56" spans="2:6" x14ac:dyDescent="0.25"/>
    <row r="57" spans="2:6" x14ac:dyDescent="0.25"/>
    <row r="58" spans="2:6" x14ac:dyDescent="0.25"/>
    <row r="59" spans="2:6" x14ac:dyDescent="0.25"/>
    <row r="60" spans="2:6" x14ac:dyDescent="0.25"/>
  </sheetData>
  <mergeCells count="1">
    <mergeCell ref="B3:J3"/>
  </mergeCells>
  <hyperlinks>
    <hyperlink ref="L6" location="Pesquisa!A1" display="Voltar para pesquisa"/>
    <hyperlink ref="E50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0"/>
  <sheetViews>
    <sheetView showGridLines="0" workbookViewId="0">
      <pane ySplit="3" topLeftCell="A4" activePane="bottomLeft" state="frozen"/>
      <selection pane="bottomLeft" activeCell="C36" sqref="C36"/>
    </sheetView>
  </sheetViews>
  <sheetFormatPr defaultColWidth="0" defaultRowHeight="15" customHeight="1" zeroHeight="1" x14ac:dyDescent="0.25"/>
  <cols>
    <col min="1" max="1" width="5.5703125" customWidth="1"/>
    <col min="2" max="2" width="18.140625" bestFit="1" customWidth="1"/>
    <col min="3" max="3" width="10.140625" bestFit="1" customWidth="1"/>
    <col min="4" max="4" width="24" style="33" customWidth="1"/>
    <col min="5" max="8" width="9.140625" customWidth="1"/>
    <col min="9" max="16384" width="9.140625" hidden="1"/>
  </cols>
  <sheetData>
    <row r="1" spans="2:6" x14ac:dyDescent="0.25"/>
    <row r="2" spans="2:6" x14ac:dyDescent="0.25"/>
    <row r="3" spans="2:6" ht="51" x14ac:dyDescent="0.25">
      <c r="B3" s="24" t="s">
        <v>1510</v>
      </c>
      <c r="C3" s="25" t="s">
        <v>1511</v>
      </c>
      <c r="D3" s="34" t="s">
        <v>1512</v>
      </c>
    </row>
    <row r="4" spans="2:6" x14ac:dyDescent="0.25">
      <c r="B4" s="6" t="s">
        <v>37</v>
      </c>
      <c r="C4" s="7">
        <v>6</v>
      </c>
      <c r="D4" s="35">
        <v>98968.6</v>
      </c>
    </row>
    <row r="5" spans="2:6" x14ac:dyDescent="0.25">
      <c r="B5" s="6" t="s">
        <v>39</v>
      </c>
      <c r="C5" s="7">
        <v>6</v>
      </c>
      <c r="D5" s="35">
        <v>101212.39</v>
      </c>
      <c r="F5" s="23" t="str">
        <f>HYPERLINK("#Pesquisa!A1","Voltar para pesquisa")</f>
        <v>Voltar para pesquisa</v>
      </c>
    </row>
    <row r="6" spans="2:6" x14ac:dyDescent="0.25">
      <c r="B6" s="6" t="s">
        <v>38</v>
      </c>
      <c r="C6" s="7">
        <v>6</v>
      </c>
      <c r="D6" s="35">
        <v>105360.8</v>
      </c>
    </row>
    <row r="7" spans="2:6" x14ac:dyDescent="0.25">
      <c r="B7" s="6" t="s">
        <v>24</v>
      </c>
      <c r="C7" s="7">
        <v>6</v>
      </c>
      <c r="D7" s="35">
        <v>110000.71</v>
      </c>
    </row>
    <row r="8" spans="2:6" x14ac:dyDescent="0.25">
      <c r="B8" s="6" t="s">
        <v>38</v>
      </c>
      <c r="C8" s="7">
        <v>5</v>
      </c>
      <c r="D8" s="35">
        <v>112712.75</v>
      </c>
    </row>
    <row r="9" spans="2:6" x14ac:dyDescent="0.25">
      <c r="B9" s="6" t="s">
        <v>37</v>
      </c>
      <c r="C9" s="7">
        <v>4</v>
      </c>
      <c r="D9" s="35">
        <v>112951.47</v>
      </c>
    </row>
    <row r="10" spans="2:6" x14ac:dyDescent="0.25">
      <c r="B10" s="6" t="s">
        <v>27</v>
      </c>
      <c r="C10" s="7">
        <v>6</v>
      </c>
      <c r="D10" s="35">
        <v>113720.36</v>
      </c>
    </row>
    <row r="11" spans="2:6" x14ac:dyDescent="0.25">
      <c r="B11" s="6" t="s">
        <v>24</v>
      </c>
      <c r="C11" s="7">
        <v>5</v>
      </c>
      <c r="D11" s="35">
        <v>118052.3</v>
      </c>
    </row>
    <row r="12" spans="2:6" x14ac:dyDescent="0.25">
      <c r="B12" s="6" t="s">
        <v>38</v>
      </c>
      <c r="C12" s="7">
        <v>4</v>
      </c>
      <c r="D12" s="35">
        <v>121026.35</v>
      </c>
    </row>
    <row r="13" spans="2:6" x14ac:dyDescent="0.25">
      <c r="B13" s="6" t="s">
        <v>37</v>
      </c>
      <c r="C13" s="7">
        <v>3</v>
      </c>
      <c r="D13" s="35">
        <v>121333.16</v>
      </c>
    </row>
    <row r="14" spans="2:6" x14ac:dyDescent="0.25">
      <c r="B14" s="6" t="s">
        <v>39</v>
      </c>
      <c r="C14" s="7">
        <v>3</v>
      </c>
      <c r="D14" s="35">
        <v>124147.04</v>
      </c>
    </row>
    <row r="15" spans="2:6" x14ac:dyDescent="0.25">
      <c r="B15" s="6" t="s">
        <v>20</v>
      </c>
      <c r="C15" s="7">
        <v>6</v>
      </c>
      <c r="D15" s="35">
        <v>125909.9</v>
      </c>
    </row>
    <row r="16" spans="2:6" x14ac:dyDescent="0.25">
      <c r="B16" s="6" t="s">
        <v>18</v>
      </c>
      <c r="C16" s="7">
        <v>6</v>
      </c>
      <c r="D16" s="35">
        <v>129580.03</v>
      </c>
    </row>
    <row r="17" spans="2:4" x14ac:dyDescent="0.25">
      <c r="B17" s="6" t="s">
        <v>25</v>
      </c>
      <c r="C17" s="7">
        <v>5</v>
      </c>
      <c r="D17" s="35">
        <v>130036.95</v>
      </c>
    </row>
    <row r="18" spans="2:4" x14ac:dyDescent="0.25">
      <c r="B18" s="6" t="s">
        <v>38</v>
      </c>
      <c r="C18" s="7">
        <v>3</v>
      </c>
      <c r="D18" s="35">
        <v>130472.99</v>
      </c>
    </row>
    <row r="19" spans="2:4" x14ac:dyDescent="0.25">
      <c r="B19" s="6" t="s">
        <v>27</v>
      </c>
      <c r="C19" s="7">
        <v>4</v>
      </c>
      <c r="D19" s="35">
        <v>132318.44</v>
      </c>
    </row>
    <row r="20" spans="2:4" x14ac:dyDescent="0.25">
      <c r="B20" s="6" t="s">
        <v>17</v>
      </c>
      <c r="C20" s="7">
        <v>6</v>
      </c>
      <c r="D20" s="35">
        <v>132845.75</v>
      </c>
    </row>
    <row r="21" spans="2:4" x14ac:dyDescent="0.25">
      <c r="B21" s="6" t="s">
        <v>18</v>
      </c>
      <c r="C21" s="7">
        <v>5.5</v>
      </c>
      <c r="D21" s="35">
        <v>135002.9</v>
      </c>
    </row>
    <row r="22" spans="2:4" x14ac:dyDescent="0.25">
      <c r="B22" s="6" t="s">
        <v>16</v>
      </c>
      <c r="C22" s="7">
        <v>6</v>
      </c>
      <c r="D22" s="35">
        <v>135098.07999999999</v>
      </c>
    </row>
    <row r="23" spans="2:4" x14ac:dyDescent="0.25">
      <c r="B23" s="6" t="s">
        <v>20</v>
      </c>
      <c r="C23" s="7">
        <v>5</v>
      </c>
      <c r="D23" s="35">
        <v>136516.97</v>
      </c>
    </row>
    <row r="24" spans="2:4" x14ac:dyDescent="0.25">
      <c r="B24" s="6" t="s">
        <v>24</v>
      </c>
      <c r="C24" s="7">
        <v>3</v>
      </c>
      <c r="D24" s="35">
        <v>137658.94</v>
      </c>
    </row>
    <row r="25" spans="2:4" x14ac:dyDescent="0.25">
      <c r="B25" s="6" t="s">
        <v>16</v>
      </c>
      <c r="C25" s="7">
        <v>5.75</v>
      </c>
      <c r="D25" s="35">
        <v>137995.68</v>
      </c>
    </row>
    <row r="26" spans="2:4" x14ac:dyDescent="0.25">
      <c r="B26" s="6" t="s">
        <v>17</v>
      </c>
      <c r="C26" s="7">
        <v>5.5</v>
      </c>
      <c r="D26" s="35">
        <v>138569.67000000001</v>
      </c>
    </row>
    <row r="27" spans="2:4" x14ac:dyDescent="0.25">
      <c r="B27" s="6" t="s">
        <v>20</v>
      </c>
      <c r="C27" s="7">
        <v>4.78</v>
      </c>
      <c r="D27" s="35">
        <v>139062.09</v>
      </c>
    </row>
    <row r="28" spans="2:4" x14ac:dyDescent="0.25">
      <c r="B28" s="6" t="s">
        <v>26</v>
      </c>
      <c r="C28" s="7">
        <v>6</v>
      </c>
      <c r="D28" s="35">
        <v>139644.98000000001</v>
      </c>
    </row>
    <row r="29" spans="2:4" x14ac:dyDescent="0.25">
      <c r="B29" s="6" t="s">
        <v>22</v>
      </c>
      <c r="C29" s="7">
        <v>6</v>
      </c>
      <c r="D29" s="35">
        <v>140396.16</v>
      </c>
    </row>
    <row r="30" spans="2:4" x14ac:dyDescent="0.25">
      <c r="B30" s="6" t="s">
        <v>18</v>
      </c>
      <c r="C30" s="7">
        <v>5</v>
      </c>
      <c r="D30" s="35">
        <v>140836.17000000001</v>
      </c>
    </row>
    <row r="31" spans="2:4" x14ac:dyDescent="0.25">
      <c r="B31" s="6" t="s">
        <v>16</v>
      </c>
      <c r="C31" s="7">
        <v>5.5</v>
      </c>
      <c r="D31" s="35">
        <v>141003.54</v>
      </c>
    </row>
    <row r="32" spans="2:4" x14ac:dyDescent="0.25">
      <c r="B32" s="6" t="s">
        <v>20</v>
      </c>
      <c r="C32" s="7">
        <v>4.54</v>
      </c>
      <c r="D32" s="35">
        <v>141933.88</v>
      </c>
    </row>
    <row r="33" spans="2:4" x14ac:dyDescent="0.25">
      <c r="B33" s="6" t="s">
        <v>20</v>
      </c>
      <c r="C33" s="7">
        <v>4.5</v>
      </c>
      <c r="D33" s="35">
        <v>142422.49</v>
      </c>
    </row>
    <row r="34" spans="2:4" x14ac:dyDescent="0.25">
      <c r="B34" s="6" t="s">
        <v>19</v>
      </c>
      <c r="C34" s="7">
        <v>6</v>
      </c>
      <c r="D34" s="35">
        <v>143170.35</v>
      </c>
    </row>
    <row r="35" spans="2:4" x14ac:dyDescent="0.25">
      <c r="B35" s="6" t="s">
        <v>16</v>
      </c>
      <c r="C35" s="7">
        <v>5.25</v>
      </c>
      <c r="D35" s="35">
        <v>144127.18</v>
      </c>
    </row>
    <row r="36" spans="2:4" x14ac:dyDescent="0.25">
      <c r="B36" s="6" t="s">
        <v>17</v>
      </c>
      <c r="C36" s="7">
        <v>5</v>
      </c>
      <c r="D36" s="35">
        <v>144739.51</v>
      </c>
    </row>
    <row r="37" spans="2:4" x14ac:dyDescent="0.25">
      <c r="B37" s="6" t="s">
        <v>22</v>
      </c>
      <c r="C37" s="7">
        <v>5.5</v>
      </c>
      <c r="D37" s="35">
        <v>146712.04999999999</v>
      </c>
    </row>
    <row r="38" spans="2:4" x14ac:dyDescent="0.25">
      <c r="B38" s="6" t="s">
        <v>18</v>
      </c>
      <c r="C38" s="7">
        <v>4.5</v>
      </c>
      <c r="D38" s="35">
        <v>147121.28</v>
      </c>
    </row>
    <row r="39" spans="2:4" x14ac:dyDescent="0.25">
      <c r="B39" s="6" t="s">
        <v>16</v>
      </c>
      <c r="C39" s="7">
        <v>5</v>
      </c>
      <c r="D39" s="35">
        <v>147372.45000000001</v>
      </c>
    </row>
    <row r="40" spans="2:4" x14ac:dyDescent="0.25">
      <c r="B40" s="6" t="s">
        <v>17</v>
      </c>
      <c r="C40" s="7">
        <v>4.78</v>
      </c>
      <c r="D40" s="35">
        <v>147607.25</v>
      </c>
    </row>
    <row r="41" spans="2:4" x14ac:dyDescent="0.25">
      <c r="B41" s="6" t="s">
        <v>20</v>
      </c>
      <c r="C41" s="7">
        <v>4</v>
      </c>
      <c r="D41" s="35">
        <v>148783.16</v>
      </c>
    </row>
    <row r="42" spans="2:4" x14ac:dyDescent="0.25">
      <c r="B42" s="6" t="s">
        <v>35</v>
      </c>
      <c r="C42" s="7">
        <v>6</v>
      </c>
      <c r="D42" s="35">
        <v>148940.67000000001</v>
      </c>
    </row>
    <row r="43" spans="2:4" x14ac:dyDescent="0.25">
      <c r="B43" s="6" t="s">
        <v>19</v>
      </c>
      <c r="C43" s="7">
        <v>5.55</v>
      </c>
      <c r="D43" s="35">
        <v>149083.44</v>
      </c>
    </row>
    <row r="44" spans="2:4" x14ac:dyDescent="0.25">
      <c r="B44" s="6" t="s">
        <v>19</v>
      </c>
      <c r="C44" s="7">
        <v>5.5</v>
      </c>
      <c r="D44" s="35">
        <v>149766.47</v>
      </c>
    </row>
    <row r="45" spans="2:4" x14ac:dyDescent="0.25">
      <c r="B45" s="6" t="s">
        <v>16</v>
      </c>
      <c r="C45" s="7">
        <v>4.75</v>
      </c>
      <c r="D45" s="35">
        <v>150745.54999999999</v>
      </c>
    </row>
    <row r="46" spans="2:4" x14ac:dyDescent="0.25">
      <c r="B46" s="6" t="s">
        <v>17</v>
      </c>
      <c r="C46" s="7">
        <v>4.54</v>
      </c>
      <c r="D46" s="35">
        <v>150849.35</v>
      </c>
    </row>
    <row r="47" spans="2:4" x14ac:dyDescent="0.25">
      <c r="B47" s="6" t="s">
        <v>17</v>
      </c>
      <c r="C47" s="7">
        <v>4.5</v>
      </c>
      <c r="D47" s="35">
        <v>151401.62</v>
      </c>
    </row>
    <row r="48" spans="2:4" x14ac:dyDescent="0.25">
      <c r="B48" s="6" t="s">
        <v>35</v>
      </c>
      <c r="C48" s="7">
        <v>5.75</v>
      </c>
      <c r="D48" s="35">
        <v>152487.76</v>
      </c>
    </row>
    <row r="49" spans="2:4" x14ac:dyDescent="0.25">
      <c r="B49" s="6" t="s">
        <v>26</v>
      </c>
      <c r="C49" s="7">
        <v>5</v>
      </c>
      <c r="D49" s="35">
        <v>152648.84</v>
      </c>
    </row>
    <row r="50" spans="2:4" x14ac:dyDescent="0.25">
      <c r="B50" s="6" t="s">
        <v>22</v>
      </c>
      <c r="C50" s="7">
        <v>5</v>
      </c>
      <c r="D50" s="35">
        <v>153532.92000000001</v>
      </c>
    </row>
    <row r="51" spans="2:4" x14ac:dyDescent="0.25">
      <c r="B51" s="6" t="s">
        <v>18</v>
      </c>
      <c r="C51" s="7">
        <v>4</v>
      </c>
      <c r="D51" s="35">
        <v>153904.72</v>
      </c>
    </row>
    <row r="52" spans="2:4" x14ac:dyDescent="0.25">
      <c r="B52" s="6" t="s">
        <v>16</v>
      </c>
      <c r="C52" s="7">
        <v>4.5</v>
      </c>
      <c r="D52" s="35">
        <v>154253.04999999999</v>
      </c>
    </row>
    <row r="53" spans="2:4" x14ac:dyDescent="0.25">
      <c r="B53" s="6" t="s">
        <v>37</v>
      </c>
      <c r="C53" s="7">
        <v>0</v>
      </c>
      <c r="D53" s="35">
        <v>154281.32</v>
      </c>
    </row>
    <row r="54" spans="2:4" x14ac:dyDescent="0.25">
      <c r="B54" s="6" t="s">
        <v>26</v>
      </c>
      <c r="C54" s="7">
        <v>4.78</v>
      </c>
      <c r="D54" s="35">
        <v>155790.34</v>
      </c>
    </row>
    <row r="55" spans="2:4" x14ac:dyDescent="0.25">
      <c r="B55" s="6" t="s">
        <v>35</v>
      </c>
      <c r="C55" s="7">
        <v>5.5</v>
      </c>
      <c r="D55" s="35">
        <v>156183.46</v>
      </c>
    </row>
    <row r="56" spans="2:4" x14ac:dyDescent="0.25">
      <c r="B56" s="6" t="s">
        <v>19</v>
      </c>
      <c r="C56" s="7">
        <v>5</v>
      </c>
      <c r="D56" s="35">
        <v>156903.07</v>
      </c>
    </row>
    <row r="57" spans="2:4" x14ac:dyDescent="0.25">
      <c r="B57" s="6" t="s">
        <v>16</v>
      </c>
      <c r="C57" s="7">
        <v>4.3</v>
      </c>
      <c r="D57" s="35">
        <v>157160.5</v>
      </c>
    </row>
    <row r="58" spans="2:4" x14ac:dyDescent="0.25">
      <c r="B58" s="6" t="s">
        <v>16</v>
      </c>
      <c r="C58" s="7">
        <v>4.25</v>
      </c>
      <c r="D58" s="35">
        <v>157901.93</v>
      </c>
    </row>
    <row r="59" spans="2:4" x14ac:dyDescent="0.25">
      <c r="B59" s="6" t="s">
        <v>17</v>
      </c>
      <c r="C59" s="7">
        <v>4</v>
      </c>
      <c r="D59" s="35">
        <v>158608.19</v>
      </c>
    </row>
    <row r="60" spans="2:4" x14ac:dyDescent="0.25">
      <c r="B60" s="6" t="s">
        <v>20</v>
      </c>
      <c r="C60" s="7">
        <v>3.25</v>
      </c>
      <c r="D60" s="35">
        <v>159280.79</v>
      </c>
    </row>
    <row r="61" spans="2:4" x14ac:dyDescent="0.25">
      <c r="B61" s="6" t="s">
        <v>26</v>
      </c>
      <c r="C61" s="7">
        <v>4.54</v>
      </c>
      <c r="D61" s="35">
        <v>159344.57999999999</v>
      </c>
    </row>
    <row r="62" spans="2:4" x14ac:dyDescent="0.25">
      <c r="B62" s="6" t="s">
        <v>35</v>
      </c>
      <c r="C62" s="7">
        <v>5.25</v>
      </c>
      <c r="D62" s="35">
        <v>160035.94</v>
      </c>
    </row>
    <row r="63" spans="2:4" x14ac:dyDescent="0.25">
      <c r="B63" s="6" t="s">
        <v>19</v>
      </c>
      <c r="C63" s="7">
        <v>4.78</v>
      </c>
      <c r="D63" s="35">
        <v>160229.19</v>
      </c>
    </row>
    <row r="64" spans="2:4" x14ac:dyDescent="0.25">
      <c r="B64" s="6" t="s">
        <v>22</v>
      </c>
      <c r="C64" s="7">
        <v>4.5</v>
      </c>
      <c r="D64" s="35">
        <v>160912</v>
      </c>
    </row>
    <row r="65" spans="2:4" x14ac:dyDescent="0.25">
      <c r="B65" s="6" t="s">
        <v>18</v>
      </c>
      <c r="C65" s="7">
        <v>3.5</v>
      </c>
      <c r="D65" s="35">
        <v>161238.76</v>
      </c>
    </row>
    <row r="66" spans="2:4" x14ac:dyDescent="0.25">
      <c r="B66" s="6" t="s">
        <v>16</v>
      </c>
      <c r="C66" s="7">
        <v>4</v>
      </c>
      <c r="D66" s="35">
        <v>161699.59</v>
      </c>
    </row>
    <row r="67" spans="2:4" x14ac:dyDescent="0.25">
      <c r="B67" s="6" t="s">
        <v>20</v>
      </c>
      <c r="C67" s="7">
        <v>3</v>
      </c>
      <c r="D67" s="35">
        <v>163061.6</v>
      </c>
    </row>
    <row r="68" spans="2:4" x14ac:dyDescent="0.25">
      <c r="B68" s="6" t="s">
        <v>19</v>
      </c>
      <c r="C68" s="7">
        <v>4.54</v>
      </c>
      <c r="D68" s="35">
        <v>163996.20000000001</v>
      </c>
    </row>
    <row r="69" spans="2:4" x14ac:dyDescent="0.25">
      <c r="B69" s="6" t="s">
        <v>35</v>
      </c>
      <c r="C69" s="7">
        <v>5</v>
      </c>
      <c r="D69" s="35">
        <v>164053.85</v>
      </c>
    </row>
    <row r="70" spans="2:4" x14ac:dyDescent="0.25">
      <c r="B70" s="6" t="s">
        <v>19</v>
      </c>
      <c r="C70" s="7">
        <v>4.5</v>
      </c>
      <c r="D70" s="35">
        <v>164638.57999999999</v>
      </c>
    </row>
    <row r="71" spans="2:4" x14ac:dyDescent="0.25">
      <c r="B71" s="6" t="s">
        <v>16</v>
      </c>
      <c r="C71" s="7">
        <v>3.8</v>
      </c>
      <c r="D71" s="35">
        <v>164850.12</v>
      </c>
    </row>
    <row r="72" spans="2:4" x14ac:dyDescent="0.25">
      <c r="B72" s="6" t="s">
        <v>16</v>
      </c>
      <c r="C72" s="7">
        <v>3.75</v>
      </c>
      <c r="D72" s="35">
        <v>165653.9</v>
      </c>
    </row>
    <row r="73" spans="2:4" x14ac:dyDescent="0.25">
      <c r="B73" s="6" t="s">
        <v>20</v>
      </c>
      <c r="C73" s="7">
        <v>2.8</v>
      </c>
      <c r="D73" s="35">
        <v>166196.06</v>
      </c>
    </row>
    <row r="74" spans="2:4" x14ac:dyDescent="0.25">
      <c r="B74" s="6" t="s">
        <v>17</v>
      </c>
      <c r="C74" s="7">
        <v>3.5</v>
      </c>
      <c r="D74" s="35">
        <v>166418.07</v>
      </c>
    </row>
    <row r="75" spans="2:4" x14ac:dyDescent="0.25">
      <c r="B75" s="6" t="s">
        <v>26</v>
      </c>
      <c r="C75" s="7">
        <v>4</v>
      </c>
      <c r="D75" s="35">
        <v>167861.2</v>
      </c>
    </row>
    <row r="76" spans="2:4" x14ac:dyDescent="0.25">
      <c r="B76" s="6" t="s">
        <v>38</v>
      </c>
      <c r="C76" s="7">
        <v>0</v>
      </c>
      <c r="D76" s="35">
        <v>167950.77</v>
      </c>
    </row>
    <row r="77" spans="2:4" x14ac:dyDescent="0.25">
      <c r="B77" s="6" t="s">
        <v>35</v>
      </c>
      <c r="C77" s="7">
        <v>4.75</v>
      </c>
      <c r="D77" s="35">
        <v>168246.43</v>
      </c>
    </row>
    <row r="78" spans="2:4" x14ac:dyDescent="0.25">
      <c r="B78" s="6" t="s">
        <v>22</v>
      </c>
      <c r="C78" s="7">
        <v>4</v>
      </c>
      <c r="D78" s="35">
        <v>168909.28</v>
      </c>
    </row>
    <row r="79" spans="2:4" x14ac:dyDescent="0.25">
      <c r="B79" s="6" t="s">
        <v>18</v>
      </c>
      <c r="C79" s="7">
        <v>3</v>
      </c>
      <c r="D79" s="35">
        <v>169182.28</v>
      </c>
    </row>
    <row r="80" spans="2:4" x14ac:dyDescent="0.25">
      <c r="B80" s="6" t="s">
        <v>16</v>
      </c>
      <c r="C80" s="7">
        <v>3.5</v>
      </c>
      <c r="D80" s="35">
        <v>169773.22</v>
      </c>
    </row>
    <row r="81" spans="2:4" x14ac:dyDescent="0.25">
      <c r="B81" s="6" t="s">
        <v>20</v>
      </c>
      <c r="C81" s="7">
        <v>2.5</v>
      </c>
      <c r="D81" s="35">
        <v>171090.34</v>
      </c>
    </row>
    <row r="82" spans="2:4" x14ac:dyDescent="0.25">
      <c r="B82" s="6" t="s">
        <v>18</v>
      </c>
      <c r="C82" s="7">
        <v>2.8</v>
      </c>
      <c r="D82" s="35">
        <v>172544.94</v>
      </c>
    </row>
    <row r="83" spans="2:4" x14ac:dyDescent="0.25">
      <c r="B83" s="6" t="s">
        <v>35</v>
      </c>
      <c r="C83" s="7">
        <v>4.5</v>
      </c>
      <c r="D83" s="35">
        <v>172623.55</v>
      </c>
    </row>
    <row r="84" spans="2:4" x14ac:dyDescent="0.25">
      <c r="B84" s="6" t="s">
        <v>19</v>
      </c>
      <c r="C84" s="7">
        <v>4</v>
      </c>
      <c r="D84" s="35">
        <v>173039.04</v>
      </c>
    </row>
    <row r="85" spans="2:4" x14ac:dyDescent="0.25">
      <c r="B85" s="6" t="s">
        <v>16</v>
      </c>
      <c r="C85" s="7">
        <v>3.3</v>
      </c>
      <c r="D85" s="35">
        <v>173193.44</v>
      </c>
    </row>
    <row r="86" spans="2:4" x14ac:dyDescent="0.25">
      <c r="B86" s="6" t="s">
        <v>16</v>
      </c>
      <c r="C86" s="7">
        <v>3.25</v>
      </c>
      <c r="D86" s="35">
        <v>174066.44</v>
      </c>
    </row>
    <row r="87" spans="2:4" x14ac:dyDescent="0.25">
      <c r="B87" s="6" t="s">
        <v>17</v>
      </c>
      <c r="C87" s="7">
        <v>3</v>
      </c>
      <c r="D87" s="35">
        <v>174897.76</v>
      </c>
    </row>
    <row r="88" spans="2:4" x14ac:dyDescent="0.25">
      <c r="B88" s="6" t="s">
        <v>35</v>
      </c>
      <c r="C88" s="7">
        <v>4.3</v>
      </c>
      <c r="D88" s="35">
        <v>176265.14</v>
      </c>
    </row>
    <row r="89" spans="2:4" x14ac:dyDescent="0.25">
      <c r="B89" s="6" t="s">
        <v>35</v>
      </c>
      <c r="C89" s="7">
        <v>4.25</v>
      </c>
      <c r="D89" s="35">
        <v>177195.7</v>
      </c>
    </row>
    <row r="90" spans="2:4" x14ac:dyDescent="0.25">
      <c r="B90" s="6" t="s">
        <v>22</v>
      </c>
      <c r="C90" s="7">
        <v>3.5</v>
      </c>
      <c r="D90" s="35">
        <v>177592.46</v>
      </c>
    </row>
    <row r="91" spans="2:4" x14ac:dyDescent="0.25">
      <c r="B91" s="6" t="s">
        <v>18</v>
      </c>
      <c r="C91" s="7">
        <v>2.5</v>
      </c>
      <c r="D91" s="35">
        <v>177801.71</v>
      </c>
    </row>
    <row r="92" spans="2:4" x14ac:dyDescent="0.25">
      <c r="B92" s="6" t="s">
        <v>16</v>
      </c>
      <c r="C92" s="7">
        <v>3</v>
      </c>
      <c r="D92" s="35">
        <v>178543</v>
      </c>
    </row>
    <row r="93" spans="2:4" x14ac:dyDescent="0.25">
      <c r="B93" s="6" t="s">
        <v>24</v>
      </c>
      <c r="C93" s="7">
        <v>0</v>
      </c>
      <c r="D93" s="35">
        <v>179663.52</v>
      </c>
    </row>
    <row r="94" spans="2:4" x14ac:dyDescent="0.25">
      <c r="B94" s="6" t="s">
        <v>20</v>
      </c>
      <c r="C94" s="7">
        <v>2</v>
      </c>
      <c r="D94" s="35">
        <v>179797.89</v>
      </c>
    </row>
    <row r="95" spans="2:4" x14ac:dyDescent="0.25">
      <c r="B95" s="6" t="s">
        <v>35</v>
      </c>
      <c r="C95" s="7">
        <v>4</v>
      </c>
      <c r="D95" s="35">
        <v>181974.11</v>
      </c>
    </row>
    <row r="96" spans="2:4" x14ac:dyDescent="0.25">
      <c r="B96" s="6" t="s">
        <v>19</v>
      </c>
      <c r="C96" s="7">
        <v>3.5</v>
      </c>
      <c r="D96" s="35">
        <v>182179.17</v>
      </c>
    </row>
    <row r="97" spans="2:4" x14ac:dyDescent="0.25">
      <c r="B97" s="6" t="s">
        <v>17</v>
      </c>
      <c r="C97" s="7">
        <v>2.5</v>
      </c>
      <c r="D97" s="35">
        <v>184122.55</v>
      </c>
    </row>
    <row r="98" spans="2:4" x14ac:dyDescent="0.25">
      <c r="B98" s="6" t="s">
        <v>26</v>
      </c>
      <c r="C98" s="7">
        <v>3</v>
      </c>
      <c r="D98" s="35">
        <v>185786.14</v>
      </c>
    </row>
    <row r="99" spans="2:4" x14ac:dyDescent="0.25">
      <c r="B99" s="6" t="s">
        <v>35</v>
      </c>
      <c r="C99" s="7">
        <v>3.8</v>
      </c>
      <c r="D99" s="35">
        <v>185953.35</v>
      </c>
    </row>
    <row r="100" spans="2:4" x14ac:dyDescent="0.25">
      <c r="B100" s="6" t="s">
        <v>35</v>
      </c>
      <c r="C100" s="7">
        <v>3.75</v>
      </c>
      <c r="D100" s="35">
        <v>186970.74</v>
      </c>
    </row>
    <row r="101" spans="2:4" x14ac:dyDescent="0.25">
      <c r="B101" s="6" t="s">
        <v>22</v>
      </c>
      <c r="C101" s="7">
        <v>3</v>
      </c>
      <c r="D101" s="35">
        <v>187038.05</v>
      </c>
    </row>
    <row r="102" spans="2:4" x14ac:dyDescent="0.25">
      <c r="B102" s="6" t="s">
        <v>18</v>
      </c>
      <c r="C102" s="7">
        <v>2</v>
      </c>
      <c r="D102" s="35">
        <v>187172.14</v>
      </c>
    </row>
    <row r="103" spans="2:4" x14ac:dyDescent="0.25">
      <c r="B103" s="6" t="s">
        <v>16</v>
      </c>
      <c r="C103" s="7">
        <v>2.5</v>
      </c>
      <c r="D103" s="35">
        <v>188087.05</v>
      </c>
    </row>
    <row r="104" spans="2:4" x14ac:dyDescent="0.25">
      <c r="B104" s="6" t="s">
        <v>26</v>
      </c>
      <c r="C104" s="7">
        <v>2.8</v>
      </c>
      <c r="D104" s="35">
        <v>189750.41</v>
      </c>
    </row>
    <row r="105" spans="2:4" x14ac:dyDescent="0.25">
      <c r="B105" s="6" t="s">
        <v>27</v>
      </c>
      <c r="C105" s="7">
        <v>0</v>
      </c>
      <c r="D105" s="35">
        <v>190289.55</v>
      </c>
    </row>
    <row r="106" spans="2:4" x14ac:dyDescent="0.25">
      <c r="B106" s="6" t="s">
        <v>22</v>
      </c>
      <c r="C106" s="7">
        <v>2.8</v>
      </c>
      <c r="D106" s="35">
        <v>191048.81</v>
      </c>
    </row>
    <row r="107" spans="2:4" x14ac:dyDescent="0.25">
      <c r="B107" s="6" t="s">
        <v>19</v>
      </c>
      <c r="C107" s="7">
        <v>3</v>
      </c>
      <c r="D107" s="35">
        <v>192143.72</v>
      </c>
    </row>
    <row r="108" spans="2:4" x14ac:dyDescent="0.25">
      <c r="B108" s="6" t="s">
        <v>35</v>
      </c>
      <c r="C108" s="7">
        <v>3.5</v>
      </c>
      <c r="D108" s="35">
        <v>192198.39999999999</v>
      </c>
    </row>
    <row r="109" spans="2:4" x14ac:dyDescent="0.25">
      <c r="B109" s="6" t="s">
        <v>17</v>
      </c>
      <c r="C109" s="7">
        <v>2</v>
      </c>
      <c r="D109" s="35">
        <v>194177.87</v>
      </c>
    </row>
    <row r="110" spans="2:4" x14ac:dyDescent="0.25">
      <c r="B110" s="6" t="s">
        <v>26</v>
      </c>
      <c r="C110" s="7">
        <v>2.5</v>
      </c>
      <c r="D110" s="35">
        <v>195960.54</v>
      </c>
    </row>
    <row r="111" spans="2:4" x14ac:dyDescent="0.25">
      <c r="B111" s="6" t="s">
        <v>35</v>
      </c>
      <c r="C111" s="7">
        <v>3.3</v>
      </c>
      <c r="D111" s="35">
        <v>196556.02</v>
      </c>
    </row>
    <row r="112" spans="2:4" x14ac:dyDescent="0.25">
      <c r="B112" s="6" t="s">
        <v>22</v>
      </c>
      <c r="C112" s="7">
        <v>2.5</v>
      </c>
      <c r="D112" s="35">
        <v>197332.75</v>
      </c>
    </row>
    <row r="113" spans="2:4" x14ac:dyDescent="0.25">
      <c r="B113" s="6" t="s">
        <v>35</v>
      </c>
      <c r="C113" s="7">
        <v>3.25</v>
      </c>
      <c r="D113" s="35">
        <v>197670.76</v>
      </c>
    </row>
    <row r="114" spans="2:4" x14ac:dyDescent="0.25">
      <c r="B114" s="6" t="s">
        <v>16</v>
      </c>
      <c r="C114" s="7">
        <v>2</v>
      </c>
      <c r="D114" s="35">
        <v>198493.92</v>
      </c>
    </row>
    <row r="115" spans="2:4" x14ac:dyDescent="0.25">
      <c r="B115" s="6" t="s">
        <v>20</v>
      </c>
      <c r="C115" s="7">
        <v>1</v>
      </c>
      <c r="D115" s="35">
        <v>199558.37</v>
      </c>
    </row>
    <row r="116" spans="2:4" x14ac:dyDescent="0.25">
      <c r="B116" s="6" t="s">
        <v>19</v>
      </c>
      <c r="C116" s="7">
        <v>2.5</v>
      </c>
      <c r="D116" s="35">
        <v>203028.99</v>
      </c>
    </row>
    <row r="117" spans="2:4" x14ac:dyDescent="0.25">
      <c r="B117" s="6" t="s">
        <v>35</v>
      </c>
      <c r="C117" s="7">
        <v>3</v>
      </c>
      <c r="D117" s="35">
        <v>203402.45</v>
      </c>
    </row>
    <row r="118" spans="2:4" x14ac:dyDescent="0.25">
      <c r="B118" s="6" t="s">
        <v>17</v>
      </c>
      <c r="C118" s="7">
        <v>1.5</v>
      </c>
      <c r="D118" s="35">
        <v>205160.81</v>
      </c>
    </row>
    <row r="119" spans="2:4" x14ac:dyDescent="0.25">
      <c r="B119" s="6" t="s">
        <v>25</v>
      </c>
      <c r="C119" s="7">
        <v>0</v>
      </c>
      <c r="D119" s="35">
        <v>206620.64</v>
      </c>
    </row>
    <row r="120" spans="2:4" x14ac:dyDescent="0.25">
      <c r="B120" s="6" t="s">
        <v>26</v>
      </c>
      <c r="C120" s="7">
        <v>2</v>
      </c>
      <c r="D120" s="35">
        <v>207067.88</v>
      </c>
    </row>
    <row r="121" spans="2:4" x14ac:dyDescent="0.25">
      <c r="B121" s="6" t="s">
        <v>18</v>
      </c>
      <c r="C121" s="7">
        <v>1</v>
      </c>
      <c r="D121" s="35">
        <v>208517.69</v>
      </c>
    </row>
    <row r="122" spans="2:4" x14ac:dyDescent="0.25">
      <c r="B122" s="6" t="s">
        <v>22</v>
      </c>
      <c r="C122" s="7">
        <v>2</v>
      </c>
      <c r="D122" s="35">
        <v>208574.95</v>
      </c>
    </row>
    <row r="123" spans="2:4" x14ac:dyDescent="0.25">
      <c r="B123" s="6" t="s">
        <v>16</v>
      </c>
      <c r="C123" s="7">
        <v>1.5</v>
      </c>
      <c r="D123" s="35">
        <v>209864.16</v>
      </c>
    </row>
    <row r="124" spans="2:4" x14ac:dyDescent="0.25">
      <c r="B124" s="6" t="s">
        <v>19</v>
      </c>
      <c r="C124" s="7">
        <v>2</v>
      </c>
      <c r="D124" s="35">
        <v>214944.61</v>
      </c>
    </row>
    <row r="125" spans="2:4" x14ac:dyDescent="0.25">
      <c r="B125" s="6" t="s">
        <v>35</v>
      </c>
      <c r="C125" s="7">
        <v>2.5</v>
      </c>
      <c r="D125" s="35">
        <v>215707.54</v>
      </c>
    </row>
    <row r="126" spans="2:4" x14ac:dyDescent="0.25">
      <c r="B126" s="6" t="s">
        <v>17</v>
      </c>
      <c r="C126" s="7">
        <v>1</v>
      </c>
      <c r="D126" s="35">
        <v>217181.96</v>
      </c>
    </row>
    <row r="127" spans="2:4" x14ac:dyDescent="0.25">
      <c r="B127" s="6" t="s">
        <v>16</v>
      </c>
      <c r="C127" s="7">
        <v>1</v>
      </c>
      <c r="D127" s="35">
        <v>222312.16</v>
      </c>
    </row>
    <row r="128" spans="2:4" x14ac:dyDescent="0.25">
      <c r="B128" s="6" t="s">
        <v>20</v>
      </c>
      <c r="C128" s="7">
        <v>0</v>
      </c>
      <c r="D128" s="35">
        <v>223068.27</v>
      </c>
    </row>
    <row r="129" spans="2:4" x14ac:dyDescent="0.25">
      <c r="B129" s="6" t="s">
        <v>19</v>
      </c>
      <c r="C129" s="7">
        <v>1.5</v>
      </c>
      <c r="D129" s="35">
        <v>228015.66</v>
      </c>
    </row>
    <row r="130" spans="2:4" x14ac:dyDescent="0.25">
      <c r="B130" s="6" t="s">
        <v>35</v>
      </c>
      <c r="C130" s="7">
        <v>2</v>
      </c>
      <c r="D130" s="35">
        <v>229252.67</v>
      </c>
    </row>
    <row r="131" spans="2:4" x14ac:dyDescent="0.25">
      <c r="B131" s="6" t="s">
        <v>18</v>
      </c>
      <c r="C131" s="7">
        <v>0</v>
      </c>
      <c r="D131" s="35">
        <v>234047.78</v>
      </c>
    </row>
    <row r="132" spans="2:4" x14ac:dyDescent="0.25">
      <c r="B132" s="6" t="s">
        <v>22</v>
      </c>
      <c r="C132" s="7">
        <v>1</v>
      </c>
      <c r="D132" s="35">
        <v>234364.88</v>
      </c>
    </row>
    <row r="133" spans="2:4" x14ac:dyDescent="0.25">
      <c r="B133" s="6" t="s">
        <v>23</v>
      </c>
      <c r="C133" s="7">
        <v>0</v>
      </c>
      <c r="D133" s="35">
        <v>235068.96</v>
      </c>
    </row>
    <row r="134" spans="2:4" x14ac:dyDescent="0.25">
      <c r="B134" s="6" t="s">
        <v>16</v>
      </c>
      <c r="C134" s="7">
        <v>0.5</v>
      </c>
      <c r="D134" s="35">
        <v>235968.35</v>
      </c>
    </row>
    <row r="135" spans="2:4" x14ac:dyDescent="0.25">
      <c r="B135" s="6" t="s">
        <v>19</v>
      </c>
      <c r="C135" s="7">
        <v>1</v>
      </c>
      <c r="D135" s="35">
        <v>242385.11</v>
      </c>
    </row>
    <row r="136" spans="2:4" x14ac:dyDescent="0.25">
      <c r="B136" s="6" t="s">
        <v>35</v>
      </c>
      <c r="C136" s="7">
        <v>1.5</v>
      </c>
      <c r="D136" s="35">
        <v>244197.55</v>
      </c>
    </row>
    <row r="137" spans="2:4" x14ac:dyDescent="0.25">
      <c r="B137" s="6" t="s">
        <v>17</v>
      </c>
      <c r="C137" s="7">
        <v>0</v>
      </c>
      <c r="D137" s="35">
        <v>244861.88</v>
      </c>
    </row>
    <row r="138" spans="2:4" x14ac:dyDescent="0.25">
      <c r="B138" s="6" t="s">
        <v>21</v>
      </c>
      <c r="C138" s="7">
        <v>0</v>
      </c>
      <c r="D138" s="35">
        <v>250907.3</v>
      </c>
    </row>
    <row r="139" spans="2:4" x14ac:dyDescent="0.25">
      <c r="B139" s="6" t="s">
        <v>36</v>
      </c>
      <c r="C139" s="7">
        <v>0</v>
      </c>
      <c r="D139" s="35">
        <v>250981.68</v>
      </c>
    </row>
    <row r="140" spans="2:4" x14ac:dyDescent="0.25">
      <c r="B140" s="6" t="s">
        <v>16</v>
      </c>
      <c r="C140" s="7">
        <v>0</v>
      </c>
      <c r="D140" s="35">
        <v>250981.68</v>
      </c>
    </row>
    <row r="141" spans="2:4" x14ac:dyDescent="0.25">
      <c r="B141" s="6" t="s">
        <v>28</v>
      </c>
      <c r="C141" s="7">
        <v>0</v>
      </c>
      <c r="D141" s="35">
        <v>256341.35</v>
      </c>
    </row>
    <row r="142" spans="2:4" x14ac:dyDescent="0.25">
      <c r="B142" s="6" t="s">
        <v>35</v>
      </c>
      <c r="C142" s="7">
        <v>1</v>
      </c>
      <c r="D142" s="35">
        <v>260726</v>
      </c>
    </row>
    <row r="143" spans="2:4" x14ac:dyDescent="0.25">
      <c r="B143" s="6" t="s">
        <v>26</v>
      </c>
      <c r="C143" s="7">
        <v>0</v>
      </c>
      <c r="D143" s="35">
        <v>263266.78999999998</v>
      </c>
    </row>
    <row r="144" spans="2:4" x14ac:dyDescent="0.25">
      <c r="B144" s="6" t="s">
        <v>22</v>
      </c>
      <c r="C144" s="7">
        <v>0</v>
      </c>
      <c r="D144" s="35">
        <v>265504.89</v>
      </c>
    </row>
    <row r="145" spans="2:4" x14ac:dyDescent="0.25">
      <c r="B145" s="6" t="s">
        <v>19</v>
      </c>
      <c r="C145" s="7">
        <v>0</v>
      </c>
      <c r="D145" s="35">
        <v>275698.5</v>
      </c>
    </row>
    <row r="146" spans="2:4" x14ac:dyDescent="0.25">
      <c r="B146" s="6" t="s">
        <v>35</v>
      </c>
      <c r="C146" s="7">
        <v>0.5</v>
      </c>
      <c r="D146" s="35">
        <v>279050.13</v>
      </c>
    </row>
    <row r="147" spans="2:4" x14ac:dyDescent="0.25">
      <c r="B147" s="6" t="s">
        <v>34</v>
      </c>
      <c r="C147" s="7">
        <v>0</v>
      </c>
      <c r="D147" s="35">
        <v>281449.62</v>
      </c>
    </row>
    <row r="148" spans="2:4" x14ac:dyDescent="0.25">
      <c r="B148" s="6" t="s">
        <v>35</v>
      </c>
      <c r="C148" s="7">
        <v>0</v>
      </c>
      <c r="D148" s="35">
        <v>299415.18</v>
      </c>
    </row>
    <row r="149" spans="2:4" x14ac:dyDescent="0.25">
      <c r="B149" s="26"/>
      <c r="C149" s="27"/>
      <c r="D149" s="36"/>
    </row>
    <row r="150" spans="2:4" x14ac:dyDescent="0.25">
      <c r="B150" s="37" t="s">
        <v>1513</v>
      </c>
      <c r="C150" s="38"/>
      <c r="D150" s="39"/>
    </row>
  </sheetData>
  <hyperlinks>
    <hyperlink ref="F5" location="Pesquisa!A1" display="Voltar para pesquisa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N25"/>
  <sheetViews>
    <sheetView showGridLines="0" zoomScaleNormal="100" workbookViewId="0">
      <pane ySplit="6" topLeftCell="A7" activePane="bottomLeft" state="frozen"/>
      <selection pane="bottomLeft" activeCell="B6" sqref="B6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673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11314728000104</v>
      </c>
      <c r="C7" s="4" t="s">
        <v>45</v>
      </c>
      <c r="D7" s="3" t="s">
        <v>9</v>
      </c>
      <c r="E7" s="11">
        <v>1</v>
      </c>
      <c r="F7" s="5">
        <v>6.1072668999435926E-2</v>
      </c>
      <c r="G7" s="10">
        <v>0.196313218654037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27974877000130</v>
      </c>
      <c r="C8" s="4" t="s">
        <v>649</v>
      </c>
      <c r="D8" s="3" t="s">
        <v>2</v>
      </c>
      <c r="E8" s="11">
        <v>1</v>
      </c>
      <c r="F8" s="5">
        <v>9.1241227322343604E-2</v>
      </c>
      <c r="G8" s="10">
        <v>4.7393299999999999E-2</v>
      </c>
      <c r="H8" s="10">
        <v>3.09957084576395E-2</v>
      </c>
      <c r="I8" s="10">
        <v>8.40856274579906E-2</v>
      </c>
      <c r="J8" s="10">
        <v>0.12890994135334499</v>
      </c>
    </row>
    <row r="9" spans="1:12" x14ac:dyDescent="0.25">
      <c r="B9" s="32">
        <v>29091970000121</v>
      </c>
      <c r="C9" s="4" t="s">
        <v>676</v>
      </c>
      <c r="D9" s="3" t="s">
        <v>9</v>
      </c>
      <c r="E9" s="11">
        <v>1</v>
      </c>
      <c r="F9" s="5">
        <v>-4.4271223966074241E-6</v>
      </c>
      <c r="G9" s="10">
        <v>4.6815058999999999E-2</v>
      </c>
      <c r="H9" s="10">
        <v>7.0523676865176493E-2</v>
      </c>
      <c r="I9" s="10">
        <v>0.133501553702016</v>
      </c>
      <c r="J9" s="10">
        <v>0.199855311426301</v>
      </c>
    </row>
    <row r="10" spans="1:12" x14ac:dyDescent="0.25">
      <c r="B10" s="32">
        <v>29550612000130</v>
      </c>
      <c r="C10" s="4" t="s">
        <v>57</v>
      </c>
      <c r="D10" s="3" t="s">
        <v>6</v>
      </c>
      <c r="E10" s="11">
        <v>1</v>
      </c>
      <c r="F10" s="5">
        <v>0.14445262807566062</v>
      </c>
      <c r="G10" s="10">
        <v>0.1804434</v>
      </c>
      <c r="H10" s="10">
        <v>5.2261819461951298E-2</v>
      </c>
      <c r="I10" s="10">
        <v>0.22356590711340299</v>
      </c>
      <c r="J10" s="10">
        <v>0.212100464382008</v>
      </c>
    </row>
    <row r="11" spans="1:12" x14ac:dyDescent="0.25">
      <c r="B11" s="32">
        <v>30178912000119</v>
      </c>
      <c r="C11" s="4" t="s">
        <v>47</v>
      </c>
      <c r="D11" s="3" t="s">
        <v>2</v>
      </c>
      <c r="E11" s="11">
        <v>1</v>
      </c>
      <c r="F11" s="5">
        <v>9.9731326772347445E-2</v>
      </c>
      <c r="G11" s="10">
        <v>7.6720029999999897E-2</v>
      </c>
      <c r="H11" s="10">
        <v>3.09957084576395E-2</v>
      </c>
      <c r="I11" s="10">
        <v>8.40856274579906E-2</v>
      </c>
      <c r="J11" s="10">
        <v>0.12890994135334499</v>
      </c>
    </row>
    <row r="12" spans="1:12" x14ac:dyDescent="0.25">
      <c r="B12" s="32">
        <v>30830240000184</v>
      </c>
      <c r="C12" s="4" t="s">
        <v>48</v>
      </c>
      <c r="D12" s="3" t="s">
        <v>41</v>
      </c>
      <c r="E12" s="11">
        <v>1</v>
      </c>
      <c r="F12" s="5">
        <v>5.2654446689218593E-2</v>
      </c>
      <c r="G12" s="10">
        <v>8.47802E-2</v>
      </c>
      <c r="H12" s="10">
        <v>2.6437416700738799E-2</v>
      </c>
      <c r="I12" s="10">
        <v>0.13538497542710001</v>
      </c>
      <c r="J12" s="10">
        <v>0.113569101163912</v>
      </c>
    </row>
    <row r="13" spans="1:12" x14ac:dyDescent="0.25"/>
    <row r="14" spans="1:12" x14ac:dyDescent="0.25"/>
    <row r="15" spans="1:12" x14ac:dyDescent="0.25">
      <c r="B15" s="28" t="s">
        <v>737</v>
      </c>
      <c r="C15" s="12"/>
      <c r="D15" s="12"/>
      <c r="E15" s="12"/>
      <c r="F15" s="12"/>
    </row>
    <row r="16" spans="1:12" x14ac:dyDescent="0.25">
      <c r="B16" s="28" t="s">
        <v>42</v>
      </c>
      <c r="C16" s="12"/>
      <c r="D16" s="12"/>
      <c r="E16" s="12"/>
      <c r="F16" s="12"/>
    </row>
    <row r="17" spans="2:6" x14ac:dyDescent="0.25">
      <c r="B17" s="28" t="s">
        <v>1504</v>
      </c>
      <c r="C17" s="12"/>
      <c r="D17" s="12"/>
      <c r="E17" s="29" t="str">
        <f>HYPERLINK("http://www.susep.gov.br/setores-susep/cgsoa/fundos-previdenciarios/Relatorio_Simplificado.pdf","Relatório")</f>
        <v>Relatório</v>
      </c>
      <c r="F17" s="12"/>
    </row>
    <row r="18" spans="2:6" x14ac:dyDescent="0.25">
      <c r="B18" s="28" t="s">
        <v>1505</v>
      </c>
      <c r="C18" s="12"/>
      <c r="D18" s="12"/>
      <c r="E18" s="12"/>
      <c r="F18" s="12"/>
    </row>
    <row r="19" spans="2:6" x14ac:dyDescent="0.25">
      <c r="B19" s="28" t="s">
        <v>1506</v>
      </c>
      <c r="C19" s="12"/>
      <c r="D19" s="12"/>
      <c r="E19" s="12"/>
      <c r="F19" s="12"/>
    </row>
    <row r="20" spans="2:6" x14ac:dyDescent="0.25">
      <c r="B20" s="28" t="s">
        <v>1507</v>
      </c>
      <c r="C20" s="12"/>
      <c r="D20" s="12"/>
      <c r="E20" s="12"/>
      <c r="F20" s="12"/>
    </row>
    <row r="21" spans="2:6" x14ac:dyDescent="0.25">
      <c r="B21" s="28" t="s">
        <v>1508</v>
      </c>
      <c r="C21" s="12"/>
      <c r="D21" s="12"/>
      <c r="E21" s="12"/>
      <c r="F21" s="12"/>
    </row>
    <row r="22" spans="2:6" x14ac:dyDescent="0.25"/>
    <row r="23" spans="2:6" x14ac:dyDescent="0.25"/>
    <row r="24" spans="2:6" x14ac:dyDescent="0.25"/>
    <row r="25" spans="2:6" x14ac:dyDescent="0.25"/>
  </sheetData>
  <mergeCells count="1">
    <mergeCell ref="B3:J3"/>
  </mergeCells>
  <hyperlinks>
    <hyperlink ref="L6" location="Pesquisa!A1" display="Voltar para pesquisa"/>
    <hyperlink ref="E17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N128"/>
  <sheetViews>
    <sheetView showGridLines="0" zoomScaleNormal="100" workbookViewId="0">
      <pane ySplit="6" topLeftCell="A7" activePane="bottomLeft" state="frozen"/>
      <selection pane="bottomLeft" activeCell="D18" sqref="D18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673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2764357000171</v>
      </c>
      <c r="C7" s="4" t="s">
        <v>623</v>
      </c>
      <c r="D7" s="3" t="s">
        <v>2</v>
      </c>
      <c r="E7" s="11">
        <v>2</v>
      </c>
      <c r="F7" s="5">
        <v>0.11065993079665824</v>
      </c>
      <c r="G7" s="10">
        <v>0.168874727268601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2764418000109</v>
      </c>
      <c r="C8" s="4" t="s">
        <v>631</v>
      </c>
      <c r="D8" s="3" t="s">
        <v>2</v>
      </c>
      <c r="E8" s="11">
        <v>2</v>
      </c>
      <c r="F8" s="5">
        <v>0.10547911567441157</v>
      </c>
      <c r="G8" s="10">
        <v>0.24140122227889599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2764423000103</v>
      </c>
      <c r="C9" s="4" t="s">
        <v>632</v>
      </c>
      <c r="D9" s="3" t="s">
        <v>2</v>
      </c>
      <c r="E9" s="11">
        <v>2</v>
      </c>
      <c r="F9" s="5">
        <v>8.3239300255564461E-2</v>
      </c>
      <c r="G9" s="10">
        <v>0.150662892353847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2764423000103</v>
      </c>
      <c r="C10" s="4" t="s">
        <v>632</v>
      </c>
      <c r="D10" s="3" t="s">
        <v>33</v>
      </c>
      <c r="E10" s="11">
        <v>2</v>
      </c>
      <c r="F10" s="5">
        <v>8.3239300255564461E-2</v>
      </c>
      <c r="G10" s="10">
        <v>0.150662892353847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5824217000130</v>
      </c>
      <c r="C11" s="4" t="s">
        <v>636</v>
      </c>
      <c r="D11" s="3" t="s">
        <v>3</v>
      </c>
      <c r="E11" s="11">
        <v>2</v>
      </c>
      <c r="F11" s="5">
        <v>7.8729589968184813E-2</v>
      </c>
      <c r="G11" s="10">
        <v>0.18911025603750201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7929245000147</v>
      </c>
      <c r="C12" s="4" t="s">
        <v>615</v>
      </c>
      <c r="D12" s="3" t="s">
        <v>8</v>
      </c>
      <c r="E12" s="11">
        <v>2</v>
      </c>
      <c r="F12" s="5">
        <v>6.5141593240791662E-2</v>
      </c>
      <c r="G12" s="10">
        <v>0.130741886502036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8056837000164</v>
      </c>
      <c r="C13" s="4" t="s">
        <v>576</v>
      </c>
      <c r="D13" s="3" t="s">
        <v>13</v>
      </c>
      <c r="E13" s="11">
        <v>2</v>
      </c>
      <c r="F13" s="5">
        <v>0.13640611145390644</v>
      </c>
      <c r="G13" s="10">
        <v>0.223700811416402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8155938000192</v>
      </c>
      <c r="C14" s="4" t="s">
        <v>646</v>
      </c>
      <c r="D14" s="3" t="s">
        <v>8</v>
      </c>
      <c r="E14" s="11">
        <v>2</v>
      </c>
      <c r="F14" s="5">
        <v>3.3740509091239053E-2</v>
      </c>
      <c r="G14" s="10">
        <v>0.109498737144614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>
      <c r="B15" s="32">
        <v>8543114000190</v>
      </c>
      <c r="C15" s="4" t="s">
        <v>539</v>
      </c>
      <c r="D15" s="3" t="s">
        <v>8</v>
      </c>
      <c r="E15" s="11">
        <v>2</v>
      </c>
      <c r="F15" s="5">
        <v>0.19802606062204406</v>
      </c>
      <c r="G15" s="10">
        <v>0.25116390217039303</v>
      </c>
      <c r="H15" s="10">
        <v>9.7681169616051999E-2</v>
      </c>
      <c r="I15" s="10">
        <v>0.348200639155203</v>
      </c>
      <c r="J15" s="10">
        <v>0.26601971345095099</v>
      </c>
    </row>
    <row r="16" spans="1:12" x14ac:dyDescent="0.25">
      <c r="B16" s="32">
        <v>8702303000168</v>
      </c>
      <c r="C16" s="4" t="s">
        <v>580</v>
      </c>
      <c r="D16" s="3" t="s">
        <v>9</v>
      </c>
      <c r="E16" s="11">
        <v>2</v>
      </c>
      <c r="F16" s="5">
        <v>0.15598014267128077</v>
      </c>
      <c r="G16" s="10">
        <v>0.15255104686072599</v>
      </c>
      <c r="H16" s="10">
        <v>9.7681169616051999E-2</v>
      </c>
      <c r="I16" s="10">
        <v>0.348200639155203</v>
      </c>
      <c r="J16" s="10">
        <v>0.26601971345095099</v>
      </c>
    </row>
    <row r="17" spans="2:10" x14ac:dyDescent="0.25">
      <c r="B17" s="32">
        <v>9125638000123</v>
      </c>
      <c r="C17" s="4" t="s">
        <v>535</v>
      </c>
      <c r="D17" s="3" t="s">
        <v>8</v>
      </c>
      <c r="E17" s="11">
        <v>2</v>
      </c>
      <c r="F17" s="5">
        <v>0.18541976800018103</v>
      </c>
      <c r="G17" s="10">
        <v>0.194088077321555</v>
      </c>
      <c r="H17" s="10">
        <v>9.7681169616051999E-2</v>
      </c>
      <c r="I17" s="10">
        <v>0.348200639155203</v>
      </c>
      <c r="J17" s="10">
        <v>0.26601971345095099</v>
      </c>
    </row>
    <row r="18" spans="2:10" x14ac:dyDescent="0.25">
      <c r="B18" s="32">
        <v>9272878000150</v>
      </c>
      <c r="C18" s="4" t="s">
        <v>633</v>
      </c>
      <c r="D18" s="3" t="s">
        <v>3</v>
      </c>
      <c r="E18" s="11">
        <v>2</v>
      </c>
      <c r="F18" s="5">
        <v>8.9360104186687384E-2</v>
      </c>
      <c r="G18" s="10">
        <v>0.20227322182408999</v>
      </c>
      <c r="H18" s="10">
        <v>9.7681169616051999E-2</v>
      </c>
      <c r="I18" s="10">
        <v>0.348200639155203</v>
      </c>
      <c r="J18" s="10">
        <v>0.26601971345095099</v>
      </c>
    </row>
    <row r="19" spans="2:10" x14ac:dyDescent="0.25">
      <c r="B19" s="32">
        <v>9489308000117</v>
      </c>
      <c r="C19" s="4" t="s">
        <v>571</v>
      </c>
      <c r="D19" s="3" t="s">
        <v>8</v>
      </c>
      <c r="E19" s="11">
        <v>2</v>
      </c>
      <c r="F19" s="5">
        <v>0.17887928096819172</v>
      </c>
      <c r="G19" s="10">
        <v>0.20939203678846799</v>
      </c>
      <c r="H19" s="10">
        <v>9.7681169616051999E-2</v>
      </c>
      <c r="I19" s="10">
        <v>0.348200639155203</v>
      </c>
      <c r="J19" s="10">
        <v>0.26601971345095099</v>
      </c>
    </row>
    <row r="20" spans="2:10" x14ac:dyDescent="0.25">
      <c r="B20" s="32">
        <v>10263262000100</v>
      </c>
      <c r="C20" s="4" t="s">
        <v>575</v>
      </c>
      <c r="D20" s="3" t="s">
        <v>8</v>
      </c>
      <c r="E20" s="11">
        <v>2</v>
      </c>
      <c r="F20" s="5">
        <v>0.18141490990882819</v>
      </c>
      <c r="G20" s="10">
        <v>0.237687181418654</v>
      </c>
      <c r="H20" s="10">
        <v>9.7681169616051999E-2</v>
      </c>
      <c r="I20" s="10">
        <v>0.348200639155203</v>
      </c>
      <c r="J20" s="10">
        <v>0.26601971345095099</v>
      </c>
    </row>
    <row r="21" spans="2:10" x14ac:dyDescent="0.25">
      <c r="B21" s="32">
        <v>11175990000115</v>
      </c>
      <c r="C21" s="4" t="s">
        <v>406</v>
      </c>
      <c r="D21" s="3" t="s">
        <v>2</v>
      </c>
      <c r="E21" s="11">
        <v>2</v>
      </c>
      <c r="F21" s="5">
        <v>2.4563888088865279E-2</v>
      </c>
      <c r="G21" s="10">
        <v>0.128635242119919</v>
      </c>
      <c r="H21" s="10">
        <v>9.7681169616051999E-2</v>
      </c>
      <c r="I21" s="10">
        <v>0.348200639155203</v>
      </c>
      <c r="J21" s="10">
        <v>0.26601971345095099</v>
      </c>
    </row>
    <row r="22" spans="2:10" x14ac:dyDescent="0.25">
      <c r="B22" s="32">
        <v>11403871000172</v>
      </c>
      <c r="C22" s="4" t="s">
        <v>605</v>
      </c>
      <c r="D22" s="3" t="s">
        <v>2</v>
      </c>
      <c r="E22" s="11">
        <v>2</v>
      </c>
      <c r="F22" s="5">
        <v>0.1359923102432658</v>
      </c>
      <c r="G22" s="10">
        <v>0.16959412973979399</v>
      </c>
      <c r="H22" s="10">
        <v>9.7681169616051999E-2</v>
      </c>
      <c r="I22" s="10">
        <v>0.348200639155203</v>
      </c>
      <c r="J22" s="10">
        <v>0.26601971345095099</v>
      </c>
    </row>
    <row r="23" spans="2:10" x14ac:dyDescent="0.25">
      <c r="B23" s="32">
        <v>11863291000168</v>
      </c>
      <c r="C23" s="4" t="s">
        <v>549</v>
      </c>
      <c r="D23" s="3" t="s">
        <v>8</v>
      </c>
      <c r="E23" s="11">
        <v>2</v>
      </c>
      <c r="F23" s="5">
        <v>0.18155269559484147</v>
      </c>
      <c r="G23" s="10">
        <v>0.33475465551497002</v>
      </c>
      <c r="H23" s="10">
        <v>9.7681169616051999E-2</v>
      </c>
      <c r="I23" s="10">
        <v>0.348200639155203</v>
      </c>
      <c r="J23" s="10">
        <v>0.26601971345095099</v>
      </c>
    </row>
    <row r="24" spans="2:10" x14ac:dyDescent="0.25">
      <c r="B24" s="32">
        <v>11920373000105</v>
      </c>
      <c r="C24" s="4" t="s">
        <v>610</v>
      </c>
      <c r="D24" s="3" t="s">
        <v>2</v>
      </c>
      <c r="E24" s="11">
        <v>2</v>
      </c>
      <c r="F24" s="5">
        <v>0.12252554697217463</v>
      </c>
      <c r="G24" s="10">
        <v>0.153087918627971</v>
      </c>
      <c r="H24" s="10">
        <v>9.7681169616051999E-2</v>
      </c>
      <c r="I24" s="10">
        <v>0.348200639155203</v>
      </c>
      <c r="J24" s="10">
        <v>0.26601971345095099</v>
      </c>
    </row>
    <row r="25" spans="2:10" x14ac:dyDescent="0.25">
      <c r="B25" s="32">
        <v>12053727000116</v>
      </c>
      <c r="C25" s="4" t="s">
        <v>43</v>
      </c>
      <c r="D25" s="3" t="s">
        <v>2</v>
      </c>
      <c r="E25" s="11">
        <v>2</v>
      </c>
      <c r="F25" s="5">
        <v>0.13086363186328609</v>
      </c>
      <c r="G25" s="10">
        <v>0.43488004096095401</v>
      </c>
      <c r="H25" s="10">
        <v>9.7681169616051999E-2</v>
      </c>
      <c r="I25" s="10">
        <v>0.348200639155203</v>
      </c>
      <c r="J25" s="10">
        <v>0.26601971345095099</v>
      </c>
    </row>
    <row r="26" spans="2:10" x14ac:dyDescent="0.25">
      <c r="B26" s="32">
        <v>13823011000113</v>
      </c>
      <c r="C26" s="4" t="s">
        <v>526</v>
      </c>
      <c r="D26" s="3" t="s">
        <v>9</v>
      </c>
      <c r="E26" s="11">
        <v>2</v>
      </c>
      <c r="F26" s="5">
        <v>0.20661699508069065</v>
      </c>
      <c r="G26" s="10">
        <v>0.182095356899205</v>
      </c>
      <c r="H26" s="10">
        <v>9.7681169616051999E-2</v>
      </c>
      <c r="I26" s="10">
        <v>0.348200639155203</v>
      </c>
      <c r="J26" s="10">
        <v>0.26601971345095099</v>
      </c>
    </row>
    <row r="27" spans="2:10" x14ac:dyDescent="0.25">
      <c r="B27" s="32">
        <v>14843586000160</v>
      </c>
      <c r="C27" s="4" t="s">
        <v>574</v>
      </c>
      <c r="D27" s="3" t="s">
        <v>2</v>
      </c>
      <c r="E27" s="11">
        <v>2</v>
      </c>
      <c r="F27" s="5">
        <v>0.18334993995088211</v>
      </c>
      <c r="G27" s="10">
        <v>0.25710545154362602</v>
      </c>
      <c r="H27" s="10">
        <v>9.7681169616051999E-2</v>
      </c>
      <c r="I27" s="10">
        <v>0.348200639155203</v>
      </c>
      <c r="J27" s="10">
        <v>0.26601971345095099</v>
      </c>
    </row>
    <row r="28" spans="2:10" x14ac:dyDescent="0.25">
      <c r="B28" s="32">
        <v>14985731000148</v>
      </c>
      <c r="C28" s="4" t="s">
        <v>541</v>
      </c>
      <c r="D28" s="3" t="s">
        <v>8</v>
      </c>
      <c r="E28" s="11">
        <v>2</v>
      </c>
      <c r="F28" s="5">
        <v>0.19366804522849981</v>
      </c>
      <c r="G28" s="10">
        <v>0.33132555203921399</v>
      </c>
      <c r="H28" s="10">
        <v>9.7681169616051999E-2</v>
      </c>
      <c r="I28" s="10">
        <v>0.348200639155203</v>
      </c>
      <c r="J28" s="10">
        <v>0.26601971345095099</v>
      </c>
    </row>
    <row r="29" spans="2:10" x14ac:dyDescent="0.25">
      <c r="B29" s="32">
        <v>15037570000123</v>
      </c>
      <c r="C29" s="4" t="s">
        <v>635</v>
      </c>
      <c r="D29" s="3" t="s">
        <v>3</v>
      </c>
      <c r="E29" s="11">
        <v>2</v>
      </c>
      <c r="F29" s="5">
        <v>8.5632688418764299E-2</v>
      </c>
      <c r="G29" s="10">
        <v>0.19764161634626201</v>
      </c>
      <c r="H29" s="10">
        <v>9.7681169616051999E-2</v>
      </c>
      <c r="I29" s="10">
        <v>0.348200639155203</v>
      </c>
      <c r="J29" s="10">
        <v>0.26601971345095099</v>
      </c>
    </row>
    <row r="30" spans="2:10" x14ac:dyDescent="0.25">
      <c r="B30" s="32">
        <v>15505350000187</v>
      </c>
      <c r="C30" s="4" t="s">
        <v>547</v>
      </c>
      <c r="D30" s="3" t="s">
        <v>8</v>
      </c>
      <c r="E30" s="11">
        <v>2</v>
      </c>
      <c r="F30" s="5">
        <v>0.18775297700481777</v>
      </c>
      <c r="G30" s="10">
        <v>0.22646195708900899</v>
      </c>
      <c r="H30" s="10">
        <v>9.7681169616051999E-2</v>
      </c>
      <c r="I30" s="10">
        <v>0.348200639155203</v>
      </c>
      <c r="J30" s="10">
        <v>0.26601971345095099</v>
      </c>
    </row>
    <row r="31" spans="2:10" x14ac:dyDescent="0.25">
      <c r="B31" s="32">
        <v>15730659000170</v>
      </c>
      <c r="C31" s="4" t="s">
        <v>581</v>
      </c>
      <c r="D31" s="3" t="s">
        <v>8</v>
      </c>
      <c r="E31" s="11">
        <v>2</v>
      </c>
      <c r="F31" s="5">
        <v>0.15586594787482597</v>
      </c>
      <c r="G31" s="10">
        <v>0.182696534817782</v>
      </c>
      <c r="H31" s="10">
        <v>9.7681169616051999E-2</v>
      </c>
      <c r="I31" s="10">
        <v>0.348200639155203</v>
      </c>
      <c r="J31" s="10">
        <v>0.26601971345095099</v>
      </c>
    </row>
    <row r="32" spans="2:10" x14ac:dyDescent="0.25">
      <c r="B32" s="32">
        <v>15731175000146</v>
      </c>
      <c r="C32" s="4" t="s">
        <v>619</v>
      </c>
      <c r="D32" s="3" t="s">
        <v>8</v>
      </c>
      <c r="E32" s="11">
        <v>2</v>
      </c>
      <c r="F32" s="5">
        <v>4.5847166362425369E-2</v>
      </c>
      <c r="G32" s="10">
        <v>0.11671043684579301</v>
      </c>
      <c r="H32" s="10">
        <v>9.7681169616051999E-2</v>
      </c>
      <c r="I32" s="10">
        <v>0.348200639155203</v>
      </c>
      <c r="J32" s="10">
        <v>0.26601971345095099</v>
      </c>
    </row>
    <row r="33" spans="2:10" x14ac:dyDescent="0.25">
      <c r="B33" s="32">
        <v>15807819000132</v>
      </c>
      <c r="C33" s="4" t="s">
        <v>552</v>
      </c>
      <c r="D33" s="3" t="s">
        <v>2</v>
      </c>
      <c r="E33" s="11">
        <v>2</v>
      </c>
      <c r="F33" s="5">
        <v>0.18698409178200598</v>
      </c>
      <c r="G33" s="10">
        <v>0.20402380089379499</v>
      </c>
      <c r="H33" s="10">
        <v>9.7681169616051999E-2</v>
      </c>
      <c r="I33" s="10">
        <v>0.348200639155203</v>
      </c>
      <c r="J33" s="10">
        <v>0.26601971345095099</v>
      </c>
    </row>
    <row r="34" spans="2:10" x14ac:dyDescent="0.25">
      <c r="B34" s="32">
        <v>17035658000131</v>
      </c>
      <c r="C34" s="4" t="s">
        <v>534</v>
      </c>
      <c r="D34" s="3" t="s">
        <v>8</v>
      </c>
      <c r="E34" s="11">
        <v>2</v>
      </c>
      <c r="F34" s="5">
        <v>0.19269231487727079</v>
      </c>
      <c r="G34" s="10">
        <v>0.20426017863495499</v>
      </c>
      <c r="H34" s="10">
        <v>9.7681169616051999E-2</v>
      </c>
      <c r="I34" s="10">
        <v>0.348200639155203</v>
      </c>
      <c r="J34" s="10">
        <v>0.26601971345095099</v>
      </c>
    </row>
    <row r="35" spans="2:10" x14ac:dyDescent="0.25">
      <c r="B35" s="32">
        <v>17036514000108</v>
      </c>
      <c r="C35" s="4" t="s">
        <v>556</v>
      </c>
      <c r="D35" s="3" t="s">
        <v>8</v>
      </c>
      <c r="E35" s="11">
        <v>2</v>
      </c>
      <c r="F35" s="5">
        <v>0.1769699318957014</v>
      </c>
      <c r="G35" s="10">
        <v>0.198346174941056</v>
      </c>
      <c r="H35" s="10">
        <v>9.7681169616051999E-2</v>
      </c>
      <c r="I35" s="10">
        <v>0.348200639155203</v>
      </c>
      <c r="J35" s="10">
        <v>0.26601971345095099</v>
      </c>
    </row>
    <row r="36" spans="2:10" x14ac:dyDescent="0.25">
      <c r="B36" s="32">
        <v>17155231000177</v>
      </c>
      <c r="C36" s="4" t="s">
        <v>529</v>
      </c>
      <c r="D36" s="3" t="s">
        <v>2</v>
      </c>
      <c r="E36" s="11">
        <v>2</v>
      </c>
      <c r="F36" s="5">
        <v>0.20828463052759991</v>
      </c>
      <c r="G36" s="10">
        <v>0.27351089502634801</v>
      </c>
      <c r="H36" s="10">
        <v>9.7681169616051999E-2</v>
      </c>
      <c r="I36" s="10">
        <v>0.348200639155203</v>
      </c>
      <c r="J36" s="10">
        <v>0.26601971345095099</v>
      </c>
    </row>
    <row r="37" spans="2:10" x14ac:dyDescent="0.25">
      <c r="B37" s="32">
        <v>17329456000100</v>
      </c>
      <c r="C37" s="4" t="s">
        <v>537</v>
      </c>
      <c r="D37" s="3" t="s">
        <v>8</v>
      </c>
      <c r="E37" s="11">
        <v>2</v>
      </c>
      <c r="F37" s="5">
        <v>0.19606696226574996</v>
      </c>
      <c r="G37" s="10">
        <v>0.27019273647784198</v>
      </c>
      <c r="H37" s="10">
        <v>9.7681169616051999E-2</v>
      </c>
      <c r="I37" s="10">
        <v>0.348200639155203</v>
      </c>
      <c r="J37" s="10">
        <v>0.26601971345095099</v>
      </c>
    </row>
    <row r="38" spans="2:10" x14ac:dyDescent="0.25">
      <c r="B38" s="32">
        <v>17489090000129</v>
      </c>
      <c r="C38" s="4" t="s">
        <v>538</v>
      </c>
      <c r="D38" s="3" t="s">
        <v>10</v>
      </c>
      <c r="E38" s="11">
        <v>2</v>
      </c>
      <c r="F38" s="5">
        <v>0.1600805417197006</v>
      </c>
      <c r="G38" s="10">
        <v>0.172027959304279</v>
      </c>
      <c r="H38" s="10">
        <v>9.7681169616051999E-2</v>
      </c>
      <c r="I38" s="10">
        <v>0.348200639155203</v>
      </c>
      <c r="J38" s="10">
        <v>0.26601971345095099</v>
      </c>
    </row>
    <row r="39" spans="2:10" x14ac:dyDescent="0.25">
      <c r="B39" s="32">
        <v>18302872000170</v>
      </c>
      <c r="C39" s="4" t="s">
        <v>566</v>
      </c>
      <c r="D39" s="3" t="s">
        <v>32</v>
      </c>
      <c r="E39" s="11">
        <v>2</v>
      </c>
      <c r="F39" s="5">
        <v>0.13178207728141031</v>
      </c>
      <c r="G39" s="10">
        <v>0.21920258741580201</v>
      </c>
      <c r="H39" s="10">
        <v>9.7681169616051999E-2</v>
      </c>
      <c r="I39" s="10">
        <v>0.348200639155203</v>
      </c>
      <c r="J39" s="10">
        <v>0.26601971345095099</v>
      </c>
    </row>
    <row r="40" spans="2:10" x14ac:dyDescent="0.25">
      <c r="B40" s="32">
        <v>18448197000191</v>
      </c>
      <c r="C40" s="4" t="s">
        <v>634</v>
      </c>
      <c r="D40" s="3" t="s">
        <v>2</v>
      </c>
      <c r="E40" s="11">
        <v>2</v>
      </c>
      <c r="F40" s="5">
        <v>0.10326940470497052</v>
      </c>
      <c r="G40" s="10">
        <v>0.17196433801295499</v>
      </c>
      <c r="H40" s="10">
        <v>9.7681169616051999E-2</v>
      </c>
      <c r="I40" s="10">
        <v>0.348200639155203</v>
      </c>
      <c r="J40" s="10">
        <v>0.26601971345095099</v>
      </c>
    </row>
    <row r="41" spans="2:10" x14ac:dyDescent="0.25">
      <c r="B41" s="32">
        <v>18839096000141</v>
      </c>
      <c r="C41" s="4" t="s">
        <v>584</v>
      </c>
      <c r="D41" s="3" t="s">
        <v>3</v>
      </c>
      <c r="E41" s="11">
        <v>2</v>
      </c>
      <c r="F41" s="5">
        <v>0.15977448583982301</v>
      </c>
      <c r="G41" s="10">
        <v>0.224571230522015</v>
      </c>
      <c r="H41" s="10">
        <v>9.7681169616051999E-2</v>
      </c>
      <c r="I41" s="10">
        <v>0.348200639155203</v>
      </c>
      <c r="J41" s="10">
        <v>0.26601971345095099</v>
      </c>
    </row>
    <row r="42" spans="2:10" x14ac:dyDescent="0.25">
      <c r="B42" s="32">
        <v>19431171000101</v>
      </c>
      <c r="C42" s="4" t="s">
        <v>567</v>
      </c>
      <c r="D42" s="3" t="s">
        <v>32</v>
      </c>
      <c r="E42" s="11">
        <v>2</v>
      </c>
      <c r="F42" s="5">
        <v>0.16033680009287804</v>
      </c>
      <c r="G42" s="10">
        <v>0.19796771440966601</v>
      </c>
      <c r="H42" s="10">
        <v>9.7681169616051999E-2</v>
      </c>
      <c r="I42" s="10">
        <v>0.348200639155203</v>
      </c>
      <c r="J42" s="10">
        <v>0.26601971345095099</v>
      </c>
    </row>
    <row r="43" spans="2:10" x14ac:dyDescent="0.25">
      <c r="B43" s="32">
        <v>20288489000156</v>
      </c>
      <c r="C43" s="4" t="s">
        <v>557</v>
      </c>
      <c r="D43" s="3" t="s">
        <v>8</v>
      </c>
      <c r="E43" s="11">
        <v>2</v>
      </c>
      <c r="F43" s="5">
        <v>0.14979169925107805</v>
      </c>
      <c r="G43" s="10">
        <v>0.165250140599986</v>
      </c>
      <c r="H43" s="10">
        <v>9.7681169616051999E-2</v>
      </c>
      <c r="I43" s="10">
        <v>0.348200639155203</v>
      </c>
      <c r="J43" s="10">
        <v>0.26601971345095099</v>
      </c>
    </row>
    <row r="44" spans="2:10" x14ac:dyDescent="0.25">
      <c r="B44" s="32">
        <v>20335652000194</v>
      </c>
      <c r="C44" s="4" t="s">
        <v>531</v>
      </c>
      <c r="D44" s="3" t="s">
        <v>8</v>
      </c>
      <c r="E44" s="11">
        <v>2</v>
      </c>
      <c r="F44" s="5">
        <v>0.19405861226488677</v>
      </c>
      <c r="G44" s="10">
        <v>0.185270431507017</v>
      </c>
      <c r="H44" s="10">
        <v>9.7681169616051999E-2</v>
      </c>
      <c r="I44" s="10">
        <v>0.348200639155203</v>
      </c>
      <c r="J44" s="10">
        <v>0.26601971345095099</v>
      </c>
    </row>
    <row r="45" spans="2:10" x14ac:dyDescent="0.25">
      <c r="B45" s="32">
        <v>20354830000124</v>
      </c>
      <c r="C45" s="4" t="s">
        <v>596</v>
      </c>
      <c r="D45" s="3" t="s">
        <v>8</v>
      </c>
      <c r="E45" s="11">
        <v>2</v>
      </c>
      <c r="F45" s="5">
        <v>0.14147016824076614</v>
      </c>
      <c r="G45" s="10">
        <v>0.16670618293436501</v>
      </c>
      <c r="H45" s="10">
        <v>9.7681169616051999E-2</v>
      </c>
      <c r="I45" s="10">
        <v>0.348200639155203</v>
      </c>
      <c r="J45" s="10">
        <v>0.26601971345095099</v>
      </c>
    </row>
    <row r="46" spans="2:10" x14ac:dyDescent="0.25">
      <c r="B46" s="32">
        <v>20354907000166</v>
      </c>
      <c r="C46" s="4" t="s">
        <v>540</v>
      </c>
      <c r="D46" s="3" t="s">
        <v>8</v>
      </c>
      <c r="E46" s="11">
        <v>2</v>
      </c>
      <c r="F46" s="5">
        <v>0.19332970977066657</v>
      </c>
      <c r="G46" s="10">
        <v>0.33252935845978698</v>
      </c>
      <c r="H46" s="10">
        <v>9.7681169616051999E-2</v>
      </c>
      <c r="I46" s="10">
        <v>0.348200639155203</v>
      </c>
      <c r="J46" s="10">
        <v>0.26601971345095099</v>
      </c>
    </row>
    <row r="47" spans="2:10" x14ac:dyDescent="0.25">
      <c r="B47" s="32">
        <v>20649585000182</v>
      </c>
      <c r="C47" s="4" t="s">
        <v>589</v>
      </c>
      <c r="D47" s="3" t="s">
        <v>32</v>
      </c>
      <c r="E47" s="11">
        <v>2</v>
      </c>
      <c r="F47" s="5">
        <v>0.1248384583355976</v>
      </c>
      <c r="G47" s="10">
        <v>0.16757753740468601</v>
      </c>
      <c r="H47" s="10">
        <v>9.7681169616051999E-2</v>
      </c>
      <c r="I47" s="10">
        <v>0.348200639155203</v>
      </c>
      <c r="J47" s="10">
        <v>0.26601971345095099</v>
      </c>
    </row>
    <row r="48" spans="2:10" x14ac:dyDescent="0.25">
      <c r="B48" s="32">
        <v>20979835000142</v>
      </c>
      <c r="C48" s="4" t="s">
        <v>560</v>
      </c>
      <c r="D48" s="3" t="s">
        <v>3</v>
      </c>
      <c r="E48" s="11">
        <v>2</v>
      </c>
      <c r="F48" s="5">
        <v>0.17585964992076344</v>
      </c>
      <c r="G48" s="10">
        <v>0.257194998064466</v>
      </c>
      <c r="H48" s="10">
        <v>9.7681169616051999E-2</v>
      </c>
      <c r="I48" s="10">
        <v>0.348200639155203</v>
      </c>
      <c r="J48" s="10">
        <v>0.26601971345095099</v>
      </c>
    </row>
    <row r="49" spans="2:10" x14ac:dyDescent="0.25">
      <c r="B49" s="32">
        <v>21312776000117</v>
      </c>
      <c r="C49" s="4" t="s">
        <v>570</v>
      </c>
      <c r="D49" s="3" t="s">
        <v>6</v>
      </c>
      <c r="E49" s="11">
        <v>2</v>
      </c>
      <c r="F49" s="5">
        <v>0.16660993627248094</v>
      </c>
      <c r="G49" s="10">
        <v>0.36067575602471802</v>
      </c>
      <c r="H49" s="10">
        <v>9.7681169616051999E-2</v>
      </c>
      <c r="I49" s="10">
        <v>0.348200639155203</v>
      </c>
      <c r="J49" s="10">
        <v>0.26601971345095099</v>
      </c>
    </row>
    <row r="50" spans="2:10" x14ac:dyDescent="0.25">
      <c r="B50" s="32">
        <v>21347664000100</v>
      </c>
      <c r="C50" s="4" t="s">
        <v>79</v>
      </c>
      <c r="D50" s="3" t="s">
        <v>10</v>
      </c>
      <c r="E50" s="11">
        <v>2</v>
      </c>
      <c r="F50" s="5">
        <v>0.20741555869680928</v>
      </c>
      <c r="G50" s="10">
        <v>0.29242253306035898</v>
      </c>
      <c r="H50" s="10">
        <v>9.7681169616051999E-2</v>
      </c>
      <c r="I50" s="10">
        <v>0.348200639155203</v>
      </c>
      <c r="J50" s="10">
        <v>0.26601971345095099</v>
      </c>
    </row>
    <row r="51" spans="2:10" x14ac:dyDescent="0.25">
      <c r="B51" s="32">
        <v>21406168000171</v>
      </c>
      <c r="C51" s="4" t="s">
        <v>656</v>
      </c>
      <c r="D51" s="3" t="s">
        <v>10</v>
      </c>
      <c r="E51" s="11">
        <v>2</v>
      </c>
      <c r="F51" s="5">
        <v>3.476955191577203E-2</v>
      </c>
      <c r="G51" s="10">
        <v>0.111196154065572</v>
      </c>
      <c r="H51" s="10">
        <v>9.7681169616051999E-2</v>
      </c>
      <c r="I51" s="10">
        <v>0.348200639155203</v>
      </c>
      <c r="J51" s="10">
        <v>0.26601971345095099</v>
      </c>
    </row>
    <row r="52" spans="2:10" x14ac:dyDescent="0.25">
      <c r="B52" s="32">
        <v>21494454000136</v>
      </c>
      <c r="C52" s="4" t="s">
        <v>626</v>
      </c>
      <c r="D52" s="3" t="s">
        <v>2</v>
      </c>
      <c r="E52" s="11">
        <v>2</v>
      </c>
      <c r="F52" s="5">
        <v>0.10146422502366899</v>
      </c>
      <c r="G52" s="10">
        <v>0.16493300390971</v>
      </c>
      <c r="H52" s="10">
        <v>9.7681169616051999E-2</v>
      </c>
      <c r="I52" s="10">
        <v>0.348200639155203</v>
      </c>
      <c r="J52" s="10">
        <v>0.26601971345095099</v>
      </c>
    </row>
    <row r="53" spans="2:10" x14ac:dyDescent="0.25">
      <c r="B53" s="32">
        <v>21818801000139</v>
      </c>
      <c r="C53" s="4" t="s">
        <v>565</v>
      </c>
      <c r="D53" s="3" t="s">
        <v>2</v>
      </c>
      <c r="E53" s="11">
        <v>2</v>
      </c>
      <c r="F53" s="5">
        <v>0.16542381434685502</v>
      </c>
      <c r="G53" s="10">
        <v>0.147556964466971</v>
      </c>
      <c r="H53" s="10">
        <v>9.7681169616051999E-2</v>
      </c>
      <c r="I53" s="10">
        <v>0.348200639155203</v>
      </c>
      <c r="J53" s="10">
        <v>0.26601971345095099</v>
      </c>
    </row>
    <row r="54" spans="2:10" x14ac:dyDescent="0.25">
      <c r="B54" s="32">
        <v>21838204000176</v>
      </c>
      <c r="C54" s="4" t="s">
        <v>533</v>
      </c>
      <c r="D54" s="3" t="s">
        <v>8</v>
      </c>
      <c r="E54" s="11">
        <v>2</v>
      </c>
      <c r="F54" s="5">
        <v>0.19678122734660111</v>
      </c>
      <c r="G54" s="10">
        <v>0.28925971902947101</v>
      </c>
      <c r="H54" s="10">
        <v>9.7681169616051999E-2</v>
      </c>
      <c r="I54" s="10">
        <v>0.348200639155203</v>
      </c>
      <c r="J54" s="10">
        <v>0.26601971345095099</v>
      </c>
    </row>
    <row r="55" spans="2:10" x14ac:dyDescent="0.25">
      <c r="B55" s="32">
        <v>21862813000160</v>
      </c>
      <c r="C55" s="4" t="s">
        <v>543</v>
      </c>
      <c r="D55" s="3" t="s">
        <v>8</v>
      </c>
      <c r="E55" s="11">
        <v>2</v>
      </c>
      <c r="F55" s="5">
        <v>0.18054871960500773</v>
      </c>
      <c r="G55" s="10">
        <v>0.29482454989604601</v>
      </c>
      <c r="H55" s="10">
        <v>9.7681169616051999E-2</v>
      </c>
      <c r="I55" s="10">
        <v>0.348200639155203</v>
      </c>
      <c r="J55" s="10">
        <v>0.26601971345095099</v>
      </c>
    </row>
    <row r="56" spans="2:10" x14ac:dyDescent="0.25">
      <c r="B56" s="32">
        <v>22809079000139</v>
      </c>
      <c r="C56" s="4" t="s">
        <v>604</v>
      </c>
      <c r="D56" s="3" t="s">
        <v>32</v>
      </c>
      <c r="E56" s="11">
        <v>2</v>
      </c>
      <c r="F56" s="5">
        <v>0.20983909281831742</v>
      </c>
      <c r="G56" s="10">
        <v>5.1504000000000001E-2</v>
      </c>
      <c r="H56" s="10">
        <v>2.9981008508641199E-2</v>
      </c>
      <c r="I56" s="10">
        <v>9.2114445219818597E-2</v>
      </c>
      <c r="J56" s="10">
        <v>0.129543918074597</v>
      </c>
    </row>
    <row r="57" spans="2:10" x14ac:dyDescent="0.25">
      <c r="B57" s="32">
        <v>23339873000129</v>
      </c>
      <c r="C57" s="4" t="s">
        <v>599</v>
      </c>
      <c r="D57" s="3" t="s">
        <v>2</v>
      </c>
      <c r="E57" s="11">
        <v>2</v>
      </c>
      <c r="F57" s="5">
        <v>0.13661269676346527</v>
      </c>
      <c r="G57" s="10">
        <v>0.173562594702074</v>
      </c>
      <c r="H57" s="10">
        <v>9.7681169616051999E-2</v>
      </c>
      <c r="I57" s="10">
        <v>0.348200639155203</v>
      </c>
      <c r="J57" s="10">
        <v>0.26601971345095099</v>
      </c>
    </row>
    <row r="58" spans="2:10" x14ac:dyDescent="0.25">
      <c r="B58" s="32">
        <v>23339936000147</v>
      </c>
      <c r="C58" s="4" t="s">
        <v>594</v>
      </c>
      <c r="D58" s="3" t="s">
        <v>2</v>
      </c>
      <c r="E58" s="11">
        <v>2</v>
      </c>
      <c r="F58" s="5">
        <v>0.13115622321418177</v>
      </c>
      <c r="G58" s="10">
        <v>0.17117868181825199</v>
      </c>
      <c r="H58" s="10">
        <v>9.7681169616051999E-2</v>
      </c>
      <c r="I58" s="10">
        <v>0.348200639155203</v>
      </c>
      <c r="J58" s="10">
        <v>0.26601971345095099</v>
      </c>
    </row>
    <row r="59" spans="2:10" x14ac:dyDescent="0.25">
      <c r="B59" s="32">
        <v>23502637000181</v>
      </c>
      <c r="C59" s="4" t="s">
        <v>532</v>
      </c>
      <c r="D59" s="3" t="s">
        <v>9</v>
      </c>
      <c r="E59" s="11">
        <v>2</v>
      </c>
      <c r="F59" s="5">
        <v>0.18847628912105549</v>
      </c>
      <c r="G59" s="10">
        <v>0.26776784089953498</v>
      </c>
      <c r="H59" s="10">
        <v>9.7681169616051999E-2</v>
      </c>
      <c r="I59" s="10">
        <v>0.348200639155203</v>
      </c>
      <c r="J59" s="10">
        <v>0.26601971345095099</v>
      </c>
    </row>
    <row r="60" spans="2:10" x14ac:dyDescent="0.25">
      <c r="B60" s="32">
        <v>23546710000117</v>
      </c>
      <c r="C60" s="4" t="s">
        <v>555</v>
      </c>
      <c r="D60" s="3" t="s">
        <v>8</v>
      </c>
      <c r="E60" s="11">
        <v>2</v>
      </c>
      <c r="F60" s="5">
        <v>0.18223989190538112</v>
      </c>
      <c r="G60" s="10">
        <v>0.20487158832878499</v>
      </c>
      <c r="H60" s="10">
        <v>9.7681169616051999E-2</v>
      </c>
      <c r="I60" s="10">
        <v>0.348200639155203</v>
      </c>
      <c r="J60" s="10">
        <v>0.26601971345095099</v>
      </c>
    </row>
    <row r="61" spans="2:10" x14ac:dyDescent="0.25">
      <c r="B61" s="32">
        <v>23964107000155</v>
      </c>
      <c r="C61" s="4" t="s">
        <v>530</v>
      </c>
      <c r="D61" s="3" t="s">
        <v>12</v>
      </c>
      <c r="E61" s="11">
        <v>2</v>
      </c>
      <c r="F61" s="5">
        <v>0.18088679463916083</v>
      </c>
      <c r="G61" s="10">
        <v>0.178904904225509</v>
      </c>
      <c r="H61" s="10">
        <v>9.7681169616051999E-2</v>
      </c>
      <c r="I61" s="10">
        <v>0.348200639155203</v>
      </c>
      <c r="J61" s="10">
        <v>0.26601971345095099</v>
      </c>
    </row>
    <row r="62" spans="2:10" x14ac:dyDescent="0.25">
      <c r="B62" s="32">
        <v>24022505000115</v>
      </c>
      <c r="C62" s="4" t="s">
        <v>546</v>
      </c>
      <c r="D62" s="3" t="s">
        <v>2</v>
      </c>
      <c r="E62" s="11">
        <v>2</v>
      </c>
      <c r="F62" s="5">
        <v>0.18664830663589374</v>
      </c>
      <c r="G62" s="10">
        <v>0.22650251985908801</v>
      </c>
      <c r="H62" s="10">
        <v>9.7681169616051999E-2</v>
      </c>
      <c r="I62" s="10">
        <v>0.348200639155203</v>
      </c>
      <c r="J62" s="10">
        <v>0.26601971345095099</v>
      </c>
    </row>
    <row r="63" spans="2:10" x14ac:dyDescent="0.25">
      <c r="B63" s="32">
        <v>24196072000114</v>
      </c>
      <c r="C63" s="4" t="s">
        <v>595</v>
      </c>
      <c r="D63" s="3" t="s">
        <v>8</v>
      </c>
      <c r="E63" s="11">
        <v>2</v>
      </c>
      <c r="F63" s="5">
        <v>0.12855031247656595</v>
      </c>
      <c r="G63" s="10">
        <v>0.173055755946593</v>
      </c>
      <c r="H63" s="10">
        <v>9.7681169616051999E-2</v>
      </c>
      <c r="I63" s="10">
        <v>0.348200639155203</v>
      </c>
      <c r="J63" s="10">
        <v>0.26601971345095099</v>
      </c>
    </row>
    <row r="64" spans="2:10" x14ac:dyDescent="0.25">
      <c r="B64" s="32">
        <v>24405282000175</v>
      </c>
      <c r="C64" s="4" t="s">
        <v>628</v>
      </c>
      <c r="D64" s="3" t="s">
        <v>2</v>
      </c>
      <c r="E64" s="11">
        <v>2</v>
      </c>
      <c r="F64" s="5">
        <v>0.10673748315447903</v>
      </c>
      <c r="G64" s="10">
        <v>0.17572312506190901</v>
      </c>
      <c r="H64" s="10">
        <v>9.7681169616051999E-2</v>
      </c>
      <c r="I64" s="10">
        <v>0.348200639155203</v>
      </c>
      <c r="J64" s="10">
        <v>0.26601971345095099</v>
      </c>
    </row>
    <row r="65" spans="2:10" x14ac:dyDescent="0.25">
      <c r="B65" s="32">
        <v>24520948000136</v>
      </c>
      <c r="C65" s="4" t="s">
        <v>551</v>
      </c>
      <c r="D65" s="3" t="s">
        <v>8</v>
      </c>
      <c r="E65" s="11">
        <v>2</v>
      </c>
      <c r="F65" s="5">
        <v>0.19654985801460417</v>
      </c>
      <c r="G65" s="10">
        <v>0.239894938410943</v>
      </c>
      <c r="H65" s="10">
        <v>9.7681169616051999E-2</v>
      </c>
      <c r="I65" s="10">
        <v>0.348200639155203</v>
      </c>
      <c r="J65" s="10">
        <v>0.26601971345095099</v>
      </c>
    </row>
    <row r="66" spans="2:10" x14ac:dyDescent="0.25">
      <c r="B66" s="32">
        <v>24521034000190</v>
      </c>
      <c r="C66" s="4" t="s">
        <v>592</v>
      </c>
      <c r="D66" s="3" t="s">
        <v>8</v>
      </c>
      <c r="E66" s="11">
        <v>2</v>
      </c>
      <c r="F66" s="5">
        <v>0.14452958062528504</v>
      </c>
      <c r="G66" s="10">
        <v>0.202915272171281</v>
      </c>
      <c r="H66" s="10">
        <v>9.7681169616051999E-2</v>
      </c>
      <c r="I66" s="10">
        <v>0.348200639155203</v>
      </c>
      <c r="J66" s="10">
        <v>0.26601971345095099</v>
      </c>
    </row>
    <row r="67" spans="2:10" x14ac:dyDescent="0.25">
      <c r="B67" s="32">
        <v>24521043000180</v>
      </c>
      <c r="C67" s="4" t="s">
        <v>577</v>
      </c>
      <c r="D67" s="3" t="s">
        <v>8</v>
      </c>
      <c r="E67" s="11">
        <v>2</v>
      </c>
      <c r="F67" s="5">
        <v>0.17354733478036383</v>
      </c>
      <c r="G67" s="10">
        <v>0.22212231705982899</v>
      </c>
      <c r="H67" s="10">
        <v>9.7681169616051999E-2</v>
      </c>
      <c r="I67" s="10">
        <v>0.348200639155203</v>
      </c>
      <c r="J67" s="10">
        <v>0.26601971345095099</v>
      </c>
    </row>
    <row r="68" spans="2:10" x14ac:dyDescent="0.25">
      <c r="B68" s="32">
        <v>24837051000130</v>
      </c>
      <c r="C68" s="4" t="s">
        <v>606</v>
      </c>
      <c r="D68" s="3" t="s">
        <v>2</v>
      </c>
      <c r="E68" s="11">
        <v>2</v>
      </c>
      <c r="F68" s="5">
        <v>0.12594039588813513</v>
      </c>
      <c r="G68" s="10">
        <v>0.16707432613911799</v>
      </c>
      <c r="H68" s="10">
        <v>9.7681169616051999E-2</v>
      </c>
      <c r="I68" s="10">
        <v>0.348200639155203</v>
      </c>
      <c r="J68" s="10">
        <v>0.26601971345095099</v>
      </c>
    </row>
    <row r="69" spans="2:10" x14ac:dyDescent="0.25">
      <c r="B69" s="32">
        <v>25987700000142</v>
      </c>
      <c r="C69" s="4" t="s">
        <v>659</v>
      </c>
      <c r="D69" s="3" t="s">
        <v>2</v>
      </c>
      <c r="E69" s="11">
        <v>2</v>
      </c>
      <c r="F69" s="5">
        <v>3.7048266958611874E-2</v>
      </c>
      <c r="G69" s="10">
        <v>3.90003497212097E-2</v>
      </c>
      <c r="H69" s="10">
        <v>3.73602704468343E-2</v>
      </c>
      <c r="I69" s="10">
        <v>0.168149476903074</v>
      </c>
      <c r="J69" s="10">
        <v>0.14701868329467399</v>
      </c>
    </row>
    <row r="70" spans="2:10" x14ac:dyDescent="0.25">
      <c r="B70" s="32">
        <v>26343755000182</v>
      </c>
      <c r="C70" s="4" t="s">
        <v>597</v>
      </c>
      <c r="D70" s="3" t="s">
        <v>2</v>
      </c>
      <c r="E70" s="11">
        <v>2</v>
      </c>
      <c r="F70" s="5">
        <v>0.12987391290419989</v>
      </c>
      <c r="G70" s="10">
        <v>0.17037596668382601</v>
      </c>
      <c r="H70" s="10">
        <v>9.7681169616051999E-2</v>
      </c>
      <c r="I70" s="10">
        <v>0.348200639155203</v>
      </c>
      <c r="J70" s="10">
        <v>0.26601971345095099</v>
      </c>
    </row>
    <row r="71" spans="2:10" x14ac:dyDescent="0.25">
      <c r="B71" s="32">
        <v>26343768000151</v>
      </c>
      <c r="C71" s="4" t="s">
        <v>602</v>
      </c>
      <c r="D71" s="3" t="s">
        <v>2</v>
      </c>
      <c r="E71" s="11">
        <v>2</v>
      </c>
      <c r="F71" s="5">
        <v>0.12996293861361613</v>
      </c>
      <c r="G71" s="10">
        <v>0.18529634700117201</v>
      </c>
      <c r="H71" s="10">
        <v>9.7681169616051999E-2</v>
      </c>
      <c r="I71" s="10">
        <v>0.348200639155203</v>
      </c>
      <c r="J71" s="10">
        <v>0.26601971345095099</v>
      </c>
    </row>
    <row r="72" spans="2:10" x14ac:dyDescent="0.25">
      <c r="B72" s="32">
        <v>26344037000120</v>
      </c>
      <c r="C72" s="4" t="s">
        <v>545</v>
      </c>
      <c r="D72" s="3" t="s">
        <v>8</v>
      </c>
      <c r="E72" s="11">
        <v>2</v>
      </c>
      <c r="F72" s="5">
        <v>0.18566579689425841</v>
      </c>
      <c r="G72" s="10">
        <v>0.24029891835171399</v>
      </c>
      <c r="H72" s="10">
        <v>9.7681169616051999E-2</v>
      </c>
      <c r="I72" s="10">
        <v>0.348200639155203</v>
      </c>
      <c r="J72" s="10">
        <v>0.26601971345095099</v>
      </c>
    </row>
    <row r="73" spans="2:10" x14ac:dyDescent="0.25">
      <c r="B73" s="32">
        <v>26344581000172</v>
      </c>
      <c r="C73" s="4" t="s">
        <v>562</v>
      </c>
      <c r="D73" s="3" t="s">
        <v>8</v>
      </c>
      <c r="E73" s="11">
        <v>2</v>
      </c>
      <c r="F73" s="5">
        <v>0.16638927124481778</v>
      </c>
      <c r="G73" s="10">
        <v>0.21344788162664399</v>
      </c>
      <c r="H73" s="10">
        <v>9.7681169616051999E-2</v>
      </c>
      <c r="I73" s="10">
        <v>0.348200639155203</v>
      </c>
      <c r="J73" s="10">
        <v>0.26601971345095099</v>
      </c>
    </row>
    <row r="74" spans="2:10" x14ac:dyDescent="0.25">
      <c r="B74" s="32">
        <v>26360063000142</v>
      </c>
      <c r="C74" s="4" t="s">
        <v>583</v>
      </c>
      <c r="D74" s="3" t="s">
        <v>2</v>
      </c>
      <c r="E74" s="11">
        <v>2</v>
      </c>
      <c r="F74" s="5">
        <v>0.14402684342879707</v>
      </c>
      <c r="G74" s="10">
        <v>0.190101297987954</v>
      </c>
      <c r="H74" s="10">
        <v>9.7681169616051999E-2</v>
      </c>
      <c r="I74" s="10">
        <v>0.348200639155203</v>
      </c>
      <c r="J74" s="10">
        <v>0.26601971345095099</v>
      </c>
    </row>
    <row r="75" spans="2:10" x14ac:dyDescent="0.25">
      <c r="B75" s="32">
        <v>27227418000192</v>
      </c>
      <c r="C75" s="4" t="s">
        <v>675</v>
      </c>
      <c r="D75" s="3" t="s">
        <v>3</v>
      </c>
      <c r="E75" s="11">
        <v>2</v>
      </c>
      <c r="F75" s="5">
        <v>-2.2403377950366362E-6</v>
      </c>
      <c r="G75" s="10">
        <v>5.1133999999999999E-2</v>
      </c>
      <c r="H75" s="10">
        <v>6.6583926846669694E-2</v>
      </c>
      <c r="I75" s="10">
        <v>0.13978620932691199</v>
      </c>
      <c r="J75" s="10">
        <v>0.21175823098412999</v>
      </c>
    </row>
    <row r="76" spans="2:10" x14ac:dyDescent="0.25">
      <c r="B76" s="32">
        <v>27328750000143</v>
      </c>
      <c r="C76" s="4" t="s">
        <v>609</v>
      </c>
      <c r="D76" s="3" t="s">
        <v>2</v>
      </c>
      <c r="E76" s="11">
        <v>2</v>
      </c>
      <c r="F76" s="5">
        <v>0.27137621356710201</v>
      </c>
      <c r="G76" s="10">
        <v>0.24254459431744799</v>
      </c>
      <c r="H76" s="10">
        <v>9.7681169616051999E-2</v>
      </c>
      <c r="I76" s="10">
        <v>0.348200639155203</v>
      </c>
      <c r="J76" s="10">
        <v>0.26601971345095099</v>
      </c>
    </row>
    <row r="77" spans="2:10" x14ac:dyDescent="0.25">
      <c r="B77" s="32">
        <v>27974819000106</v>
      </c>
      <c r="C77" s="4" t="s">
        <v>732</v>
      </c>
      <c r="D77" s="3" t="s">
        <v>2</v>
      </c>
      <c r="E77" s="11">
        <v>2</v>
      </c>
      <c r="F77" s="5">
        <v>7.8594671587088064E-2</v>
      </c>
      <c r="G77" s="10">
        <v>0.12822339999999999</v>
      </c>
      <c r="H77" s="10">
        <v>9.6149782688747895E-2</v>
      </c>
      <c r="I77" s="10">
        <v>0.338584849697187</v>
      </c>
      <c r="J77" s="10">
        <v>0.26783811209302899</v>
      </c>
    </row>
    <row r="78" spans="2:10" x14ac:dyDescent="0.25">
      <c r="B78" s="32">
        <v>27974889000164</v>
      </c>
      <c r="C78" s="4" t="s">
        <v>654</v>
      </c>
      <c r="D78" s="3" t="s">
        <v>2</v>
      </c>
      <c r="E78" s="11">
        <v>2</v>
      </c>
      <c r="F78" s="5">
        <v>7.4618788252744511E-2</v>
      </c>
      <c r="G78" s="10">
        <v>3.4264400000000098E-2</v>
      </c>
      <c r="H78" s="10">
        <v>2.7195730042819801E-2</v>
      </c>
      <c r="I78" s="10">
        <v>0.13224500274222001</v>
      </c>
      <c r="J78" s="10">
        <v>0.115790183215787</v>
      </c>
    </row>
    <row r="79" spans="2:10" x14ac:dyDescent="0.25">
      <c r="B79" s="32">
        <v>28047011000146</v>
      </c>
      <c r="C79" s="4" t="s">
        <v>729</v>
      </c>
      <c r="D79" s="3" t="s">
        <v>8</v>
      </c>
      <c r="E79" s="11">
        <v>2</v>
      </c>
      <c r="F79" s="5">
        <v>0.18671104631205412</v>
      </c>
      <c r="G79" s="10">
        <v>0.1923967</v>
      </c>
      <c r="H79" s="10">
        <v>9.3833612946354603E-2</v>
      </c>
      <c r="I79" s="10">
        <v>0.33503026967528898</v>
      </c>
      <c r="J79" s="10">
        <v>0.26704996062244202</v>
      </c>
    </row>
    <row r="80" spans="2:10" x14ac:dyDescent="0.25">
      <c r="B80" s="32">
        <v>28075138000179</v>
      </c>
      <c r="C80" s="4" t="s">
        <v>730</v>
      </c>
      <c r="D80" s="3" t="s">
        <v>8</v>
      </c>
      <c r="E80" s="11">
        <v>2</v>
      </c>
      <c r="F80" s="5">
        <v>0.16685750713083269</v>
      </c>
      <c r="G80" s="10">
        <v>0.1930994</v>
      </c>
      <c r="H80" s="10">
        <v>9.4412196157728404E-2</v>
      </c>
      <c r="I80" s="10">
        <v>0.33637252606498003</v>
      </c>
      <c r="J80" s="10">
        <v>0.266183713630328</v>
      </c>
    </row>
    <row r="81" spans="2:10" x14ac:dyDescent="0.25">
      <c r="B81" s="32">
        <v>28075385000175</v>
      </c>
      <c r="C81" s="4" t="s">
        <v>582</v>
      </c>
      <c r="D81" s="3" t="s">
        <v>8</v>
      </c>
      <c r="E81" s="11">
        <v>2</v>
      </c>
      <c r="F81" s="5">
        <v>0.30735457441220343</v>
      </c>
      <c r="G81" s="10">
        <v>0.21620729999999999</v>
      </c>
      <c r="H81" s="10">
        <v>5.8747870750971203E-2</v>
      </c>
      <c r="I81" s="10">
        <v>0.37418742653202802</v>
      </c>
      <c r="J81" s="10">
        <v>0.25032565616685698</v>
      </c>
    </row>
    <row r="82" spans="2:10" x14ac:dyDescent="0.25">
      <c r="B82" s="32">
        <v>28516138000167</v>
      </c>
      <c r="C82" s="4" t="s">
        <v>587</v>
      </c>
      <c r="D82" s="3" t="s">
        <v>9</v>
      </c>
      <c r="E82" s="11">
        <v>2</v>
      </c>
      <c r="F82" s="5">
        <v>0.25484466127270816</v>
      </c>
      <c r="G82" s="10">
        <v>0.128549602771315</v>
      </c>
      <c r="H82" s="10">
        <v>3.8382240177169201E-2</v>
      </c>
      <c r="I82" s="10">
        <v>0.157226853673954</v>
      </c>
      <c r="J82" s="10">
        <v>0.15119854449783601</v>
      </c>
    </row>
    <row r="83" spans="2:10" x14ac:dyDescent="0.25">
      <c r="B83" s="32">
        <v>28516168000173</v>
      </c>
      <c r="C83" s="4" t="s">
        <v>655</v>
      </c>
      <c r="D83" s="3" t="s">
        <v>9</v>
      </c>
      <c r="E83" s="11">
        <v>2</v>
      </c>
      <c r="F83" s="5">
        <v>7.4817704415791039E-2</v>
      </c>
      <c r="G83" s="10">
        <v>7.3726399999999997E-2</v>
      </c>
      <c r="H83" s="10">
        <v>2.61847700103621E-2</v>
      </c>
      <c r="I83" s="10">
        <v>0.104031312935929</v>
      </c>
      <c r="J83" s="10">
        <v>0.110835947062705</v>
      </c>
    </row>
    <row r="84" spans="2:10" x14ac:dyDescent="0.25">
      <c r="B84" s="32">
        <v>28557920000124</v>
      </c>
      <c r="C84" s="4" t="s">
        <v>662</v>
      </c>
      <c r="D84" s="3" t="s">
        <v>2</v>
      </c>
      <c r="E84" s="11">
        <v>2</v>
      </c>
      <c r="F84" s="5">
        <v>-1.9129366660770029E-7</v>
      </c>
      <c r="G84" s="10">
        <v>4.3322000000000097E-2</v>
      </c>
      <c r="H84" s="10">
        <v>4.63297515657339E-2</v>
      </c>
      <c r="I84" s="10">
        <v>0.273493280134397</v>
      </c>
      <c r="J84" s="10">
        <v>0.22391380606036901</v>
      </c>
    </row>
    <row r="85" spans="2:10" x14ac:dyDescent="0.25">
      <c r="B85" s="32">
        <v>28557951000185</v>
      </c>
      <c r="C85" s="4" t="s">
        <v>544</v>
      </c>
      <c r="D85" s="3" t="s">
        <v>2</v>
      </c>
      <c r="E85" s="11">
        <v>2</v>
      </c>
      <c r="F85" s="5">
        <v>0.19010873366000086</v>
      </c>
      <c r="G85" s="10">
        <v>0.14640729463744501</v>
      </c>
      <c r="H85" s="10">
        <v>9.7681169616051999E-2</v>
      </c>
      <c r="I85" s="10">
        <v>0.348200639155203</v>
      </c>
      <c r="J85" s="10">
        <v>0.26601971345095099</v>
      </c>
    </row>
    <row r="86" spans="2:10" x14ac:dyDescent="0.25">
      <c r="B86" s="32">
        <v>28787004000180</v>
      </c>
      <c r="C86" s="4" t="s">
        <v>524</v>
      </c>
      <c r="D86" s="3" t="s">
        <v>32</v>
      </c>
      <c r="E86" s="11">
        <v>2</v>
      </c>
      <c r="F86" s="5">
        <v>0.36243197562779034</v>
      </c>
      <c r="G86" s="10">
        <v>0.17618780690760699</v>
      </c>
      <c r="H86" s="10">
        <v>4.7359007992463301E-2</v>
      </c>
      <c r="I86" s="10">
        <v>0.252436332657829</v>
      </c>
      <c r="J86" s="10">
        <v>0.213101334471269</v>
      </c>
    </row>
    <row r="87" spans="2:10" x14ac:dyDescent="0.25">
      <c r="B87" s="32">
        <v>28819628000132</v>
      </c>
      <c r="C87" s="4" t="s">
        <v>736</v>
      </c>
      <c r="D87" s="3" t="s">
        <v>6</v>
      </c>
      <c r="E87" s="11">
        <v>2</v>
      </c>
      <c r="F87" s="5">
        <v>-3.9041866108151542E-6</v>
      </c>
      <c r="G87" s="10">
        <v>4.4247399999999902E-2</v>
      </c>
      <c r="H87" s="10">
        <v>8.6052611726607595E-2</v>
      </c>
      <c r="I87" s="10">
        <v>0.145599659968358</v>
      </c>
      <c r="J87" s="10">
        <v>0.21363777784092799</v>
      </c>
    </row>
    <row r="88" spans="2:10" x14ac:dyDescent="0.25">
      <c r="B88" s="32">
        <v>28849785000190</v>
      </c>
      <c r="C88" s="4" t="s">
        <v>666</v>
      </c>
      <c r="D88" s="3" t="s">
        <v>10</v>
      </c>
      <c r="E88" s="11">
        <v>2</v>
      </c>
      <c r="F88" s="5">
        <v>-1.8447719420913411E-7</v>
      </c>
      <c r="G88" s="10">
        <v>2.3363900000000101E-2</v>
      </c>
      <c r="H88" s="10">
        <v>2.4922469046978899E-2</v>
      </c>
      <c r="I88" s="10">
        <v>5.8135857533887898E-2</v>
      </c>
      <c r="J88" s="10">
        <v>9.5020321423321202E-2</v>
      </c>
    </row>
    <row r="89" spans="2:10" x14ac:dyDescent="0.25">
      <c r="B89" s="32">
        <v>29011081000107</v>
      </c>
      <c r="C89" s="4" t="s">
        <v>731</v>
      </c>
      <c r="D89" s="3" t="s">
        <v>2</v>
      </c>
      <c r="E89" s="11">
        <v>2</v>
      </c>
      <c r="F89" s="5">
        <v>0.15261738498361091</v>
      </c>
      <c r="G89" s="10">
        <v>0.29295680000000002</v>
      </c>
      <c r="H89" s="10">
        <v>8.0455059253538005E-2</v>
      </c>
      <c r="I89" s="10">
        <v>0.13680831370895</v>
      </c>
      <c r="J89" s="10">
        <v>0.207692967986501</v>
      </c>
    </row>
    <row r="90" spans="2:10" x14ac:dyDescent="0.25">
      <c r="B90" s="32">
        <v>29092136000150</v>
      </c>
      <c r="C90" s="4" t="s">
        <v>617</v>
      </c>
      <c r="D90" s="3" t="s">
        <v>9</v>
      </c>
      <c r="E90" s="11">
        <v>2</v>
      </c>
      <c r="F90" s="5">
        <v>0.13233317243009945</v>
      </c>
      <c r="G90" s="10">
        <v>0.10427624000000001</v>
      </c>
      <c r="H90" s="10">
        <v>5.1486168280622198E-2</v>
      </c>
      <c r="I90" s="10">
        <v>0.19716224552745201</v>
      </c>
      <c r="J90" s="10">
        <v>0.20579806858907801</v>
      </c>
    </row>
    <row r="91" spans="2:10" x14ac:dyDescent="0.25">
      <c r="B91" s="32">
        <v>29275210000174</v>
      </c>
      <c r="C91" s="4" t="s">
        <v>668</v>
      </c>
      <c r="D91" s="3" t="s">
        <v>2</v>
      </c>
      <c r="E91" s="11">
        <v>2</v>
      </c>
      <c r="F91" s="5">
        <v>-5.4301196143230265E-7</v>
      </c>
      <c r="G91" s="10">
        <v>4.4711399999999998E-2</v>
      </c>
      <c r="H91" s="10">
        <v>5.09693851601241E-2</v>
      </c>
      <c r="I91" s="10">
        <v>0.225884701393539</v>
      </c>
      <c r="J91" s="10">
        <v>0.20939388398606601</v>
      </c>
    </row>
    <row r="92" spans="2:10" x14ac:dyDescent="0.25">
      <c r="B92" s="32">
        <v>29722458000136</v>
      </c>
      <c r="C92" s="4" t="s">
        <v>733</v>
      </c>
      <c r="D92" s="3" t="s">
        <v>2</v>
      </c>
      <c r="E92" s="11">
        <v>2</v>
      </c>
      <c r="F92" s="5">
        <v>3.5924624774665223E-2</v>
      </c>
      <c r="G92" s="10">
        <v>0.1042979</v>
      </c>
      <c r="H92" s="10">
        <v>6.8946033542520505E-2</v>
      </c>
      <c r="I92" s="10">
        <v>0.147645688197098</v>
      </c>
      <c r="J92" s="10">
        <v>0.20036449152521399</v>
      </c>
    </row>
    <row r="93" spans="2:10" x14ac:dyDescent="0.25">
      <c r="B93" s="32">
        <v>29732909000116</v>
      </c>
      <c r="C93" s="4" t="s">
        <v>55</v>
      </c>
      <c r="D93" s="3" t="s">
        <v>2</v>
      </c>
      <c r="E93" s="11">
        <v>2</v>
      </c>
      <c r="F93" s="5">
        <v>0.15268794612763986</v>
      </c>
      <c r="G93" s="10">
        <v>0.1552211</v>
      </c>
      <c r="H93" s="10">
        <v>5.38148387735609E-2</v>
      </c>
      <c r="I93" s="10">
        <v>0.225838239381459</v>
      </c>
      <c r="J93" s="10">
        <v>0.216933638459918</v>
      </c>
    </row>
    <row r="94" spans="2:10" x14ac:dyDescent="0.25">
      <c r="B94" s="32">
        <v>29734143000109</v>
      </c>
      <c r="C94" s="4" t="s">
        <v>585</v>
      </c>
      <c r="D94" s="3" t="s">
        <v>2</v>
      </c>
      <c r="E94" s="11">
        <v>2</v>
      </c>
      <c r="F94" s="5">
        <v>0.23396417071755315</v>
      </c>
      <c r="G94" s="10">
        <v>6.0821800000000002E-2</v>
      </c>
      <c r="H94" s="10">
        <v>2.9981008508641199E-2</v>
      </c>
      <c r="I94" s="10">
        <v>9.2114445219818597E-2</v>
      </c>
      <c r="J94" s="10">
        <v>0.129543918074597</v>
      </c>
    </row>
    <row r="95" spans="2:10" x14ac:dyDescent="0.25">
      <c r="B95" s="32">
        <v>29941942000156</v>
      </c>
      <c r="C95" s="4" t="s">
        <v>46</v>
      </c>
      <c r="D95" s="3" t="s">
        <v>8</v>
      </c>
      <c r="E95" s="11">
        <v>2</v>
      </c>
      <c r="F95" s="5">
        <v>0.14313723970272274</v>
      </c>
      <c r="G95" s="10">
        <v>5.86271999999999E-2</v>
      </c>
      <c r="H95" s="10">
        <v>3.1757389382975003E-2</v>
      </c>
      <c r="I95" s="10">
        <v>0.10398106745855699</v>
      </c>
      <c r="J95" s="10">
        <v>0.13362115888335999</v>
      </c>
    </row>
    <row r="96" spans="2:10" x14ac:dyDescent="0.25">
      <c r="B96" s="32">
        <v>30102236000108</v>
      </c>
      <c r="C96" s="4" t="s">
        <v>672</v>
      </c>
      <c r="D96" s="3" t="s">
        <v>12</v>
      </c>
      <c r="E96" s="11">
        <v>2</v>
      </c>
      <c r="F96" s="5">
        <v>-6.1833889306714712E-6</v>
      </c>
      <c r="G96" s="10">
        <v>-8.0199300000000102E-3</v>
      </c>
      <c r="H96" s="10">
        <v>4.35045087783918E-2</v>
      </c>
      <c r="I96" s="10">
        <v>0.24130078804625901</v>
      </c>
      <c r="J96" s="10">
        <v>0.22221291694838799</v>
      </c>
    </row>
    <row r="97" spans="2:10" x14ac:dyDescent="0.25">
      <c r="B97" s="32">
        <v>30103475000174</v>
      </c>
      <c r="C97" s="4" t="s">
        <v>563</v>
      </c>
      <c r="D97" s="3" t="s">
        <v>31</v>
      </c>
      <c r="E97" s="11">
        <v>2</v>
      </c>
      <c r="F97" s="5">
        <v>0.25006182320986847</v>
      </c>
      <c r="G97" s="10">
        <v>9.7649760000000099E-2</v>
      </c>
      <c r="H97" s="10">
        <v>3.2011408052241098E-2</v>
      </c>
      <c r="I97" s="10">
        <v>0.134243564865686</v>
      </c>
      <c r="J97" s="10">
        <v>0.133123702873228</v>
      </c>
    </row>
    <row r="98" spans="2:10" x14ac:dyDescent="0.25">
      <c r="B98" s="32">
        <v>30520937000159</v>
      </c>
      <c r="C98" s="4" t="s">
        <v>639</v>
      </c>
      <c r="D98" s="3" t="s">
        <v>2</v>
      </c>
      <c r="E98" s="11">
        <v>2</v>
      </c>
      <c r="F98" s="5">
        <v>0.11727982018606697</v>
      </c>
      <c r="G98" s="10">
        <v>5.4099500000000002E-2</v>
      </c>
      <c r="H98" s="10">
        <v>3.4300392196933802E-2</v>
      </c>
      <c r="I98" s="10">
        <v>0.134535335110612</v>
      </c>
      <c r="J98" s="10">
        <v>0.142225568905817</v>
      </c>
    </row>
    <row r="99" spans="2:10" x14ac:dyDescent="0.25">
      <c r="B99" s="32">
        <v>30520976000156</v>
      </c>
      <c r="C99" s="4" t="s">
        <v>572</v>
      </c>
      <c r="D99" s="3" t="s">
        <v>2</v>
      </c>
      <c r="E99" s="11">
        <v>2</v>
      </c>
      <c r="F99" s="5">
        <v>0.26572224484616824</v>
      </c>
      <c r="G99" s="10">
        <v>0.1146147</v>
      </c>
      <c r="H99" s="10">
        <v>2.4922469046978899E-2</v>
      </c>
      <c r="I99" s="10">
        <v>5.8135857533887898E-2</v>
      </c>
      <c r="J99" s="10">
        <v>9.5020321423321202E-2</v>
      </c>
    </row>
    <row r="100" spans="2:10" x14ac:dyDescent="0.25">
      <c r="B100" s="32">
        <v>30576526000185</v>
      </c>
      <c r="C100" s="4" t="s">
        <v>640</v>
      </c>
      <c r="D100" s="3" t="s">
        <v>2</v>
      </c>
      <c r="E100" s="11">
        <v>2</v>
      </c>
      <c r="F100" s="5">
        <v>0.10401105128887062</v>
      </c>
      <c r="G100" s="10">
        <v>4.5684800000000102E-2</v>
      </c>
      <c r="H100" s="10">
        <v>3.09957084576395E-2</v>
      </c>
      <c r="I100" s="10">
        <v>8.40856274579906E-2</v>
      </c>
      <c r="J100" s="10">
        <v>0.12890994135334499</v>
      </c>
    </row>
    <row r="101" spans="2:10" x14ac:dyDescent="0.25">
      <c r="B101" s="32">
        <v>30869348000180</v>
      </c>
      <c r="C101" s="4" t="s">
        <v>620</v>
      </c>
      <c r="D101" s="3" t="s">
        <v>2</v>
      </c>
      <c r="E101" s="11">
        <v>2</v>
      </c>
      <c r="F101" s="5">
        <v>0.15999687588184372</v>
      </c>
      <c r="G101" s="10">
        <v>5.9256432856537498E-2</v>
      </c>
      <c r="H101" s="10">
        <v>2.8460830768752401E-2</v>
      </c>
      <c r="I101" s="10">
        <v>0.109561001269311</v>
      </c>
      <c r="J101" s="10">
        <v>0.122053606217869</v>
      </c>
    </row>
    <row r="102" spans="2:10" x14ac:dyDescent="0.25">
      <c r="B102" s="32">
        <v>31247304000181</v>
      </c>
      <c r="C102" s="4" t="s">
        <v>630</v>
      </c>
      <c r="D102" s="3" t="s">
        <v>2</v>
      </c>
      <c r="E102" s="11">
        <v>2</v>
      </c>
      <c r="F102" s="5">
        <v>0.13375719268428135</v>
      </c>
      <c r="G102" s="10">
        <v>5.7935499999999897E-2</v>
      </c>
      <c r="H102" s="10">
        <v>2.9981008508641199E-2</v>
      </c>
      <c r="I102" s="10">
        <v>9.2114445219818597E-2</v>
      </c>
      <c r="J102" s="10">
        <v>0.129543918074597</v>
      </c>
    </row>
    <row r="103" spans="2:10" x14ac:dyDescent="0.25"/>
    <row r="104" spans="2:10" x14ac:dyDescent="0.25"/>
    <row r="105" spans="2:10" x14ac:dyDescent="0.25">
      <c r="B105" s="28" t="s">
        <v>737</v>
      </c>
      <c r="C105" s="12"/>
      <c r="D105" s="12"/>
      <c r="E105" s="12"/>
      <c r="F105" s="12"/>
    </row>
    <row r="106" spans="2:10" x14ac:dyDescent="0.25">
      <c r="B106" s="28" t="s">
        <v>42</v>
      </c>
      <c r="C106" s="12"/>
      <c r="D106" s="12"/>
      <c r="E106" s="12"/>
      <c r="F106" s="12"/>
    </row>
    <row r="107" spans="2:10" x14ac:dyDescent="0.25">
      <c r="B107" s="28" t="s">
        <v>1504</v>
      </c>
      <c r="C107" s="12"/>
      <c r="D107" s="12"/>
      <c r="E107" s="29" t="str">
        <f>HYPERLINK("http://www.susep.gov.br/setores-susep/cgsoa/fundos-previdenciarios/Relatorio_Simplificado.pdf","Relatório")</f>
        <v>Relatório</v>
      </c>
      <c r="F107" s="12"/>
    </row>
    <row r="108" spans="2:10" x14ac:dyDescent="0.25">
      <c r="B108" s="28" t="s">
        <v>1505</v>
      </c>
      <c r="C108" s="12"/>
      <c r="D108" s="12"/>
      <c r="E108" s="12"/>
      <c r="F108" s="12"/>
    </row>
    <row r="109" spans="2:10" x14ac:dyDescent="0.25">
      <c r="B109" s="28" t="s">
        <v>1506</v>
      </c>
      <c r="C109" s="12"/>
      <c r="D109" s="12"/>
      <c r="E109" s="12"/>
      <c r="F109" s="12"/>
    </row>
    <row r="110" spans="2:10" x14ac:dyDescent="0.25">
      <c r="B110" s="28" t="s">
        <v>1507</v>
      </c>
      <c r="C110" s="12"/>
      <c r="D110" s="12"/>
      <c r="E110" s="12"/>
      <c r="F110" s="12"/>
    </row>
    <row r="111" spans="2:10" x14ac:dyDescent="0.25">
      <c r="B111" s="28" t="s">
        <v>1508</v>
      </c>
      <c r="C111" s="12"/>
      <c r="D111" s="12"/>
      <c r="E111" s="12"/>
      <c r="F111" s="12"/>
    </row>
    <row r="112" spans="2:10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</sheetData>
  <mergeCells count="1">
    <mergeCell ref="B3:J3"/>
  </mergeCells>
  <hyperlinks>
    <hyperlink ref="L6" location="Pesquisa!A1" display="Voltar para pesquisa"/>
    <hyperlink ref="E107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N513"/>
  <sheetViews>
    <sheetView showGridLines="0" zoomScaleNormal="100" workbookViewId="0">
      <pane ySplit="6" topLeftCell="A7" activePane="bottomLeft" state="frozen"/>
      <selection pane="bottomLeft" activeCell="B7" sqref="B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673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2786593000199</v>
      </c>
      <c r="C7" s="4" t="s">
        <v>657</v>
      </c>
      <c r="D7" s="3" t="s">
        <v>2</v>
      </c>
      <c r="E7" s="11">
        <v>3</v>
      </c>
      <c r="F7" s="5">
        <v>4.8843936242748243E-2</v>
      </c>
      <c r="G7" s="10">
        <v>0.15657852026861799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2918923000152</v>
      </c>
      <c r="C8" s="4" t="s">
        <v>274</v>
      </c>
      <c r="D8" s="3" t="s">
        <v>13</v>
      </c>
      <c r="E8" s="11">
        <v>3</v>
      </c>
      <c r="F8" s="5">
        <v>0.10213245106393185</v>
      </c>
      <c r="G8" s="10">
        <v>0.15137348304592799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3256752000106</v>
      </c>
      <c r="C9" s="4" t="s">
        <v>74</v>
      </c>
      <c r="D9" s="3" t="s">
        <v>10</v>
      </c>
      <c r="E9" s="11">
        <v>3</v>
      </c>
      <c r="F9" s="5">
        <v>5.6887994690095908E-2</v>
      </c>
      <c r="G9" s="10">
        <v>0.146579589851042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3256754000103</v>
      </c>
      <c r="C10" s="4" t="s">
        <v>76</v>
      </c>
      <c r="D10" s="3" t="s">
        <v>10</v>
      </c>
      <c r="E10" s="11">
        <v>3</v>
      </c>
      <c r="F10" s="5">
        <v>4.2154224261906244E-2</v>
      </c>
      <c r="G10" s="10">
        <v>0.123272112537677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3276503000182</v>
      </c>
      <c r="C11" s="4" t="s">
        <v>457</v>
      </c>
      <c r="D11" s="3" t="s">
        <v>10</v>
      </c>
      <c r="E11" s="11">
        <v>3</v>
      </c>
      <c r="F11" s="5">
        <v>-3.769264574581554E-7</v>
      </c>
      <c r="G11" s="10">
        <v>8.7951866499753201E-2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3384182000130</v>
      </c>
      <c r="C12" s="4" t="s">
        <v>660</v>
      </c>
      <c r="D12" s="3" t="s">
        <v>2</v>
      </c>
      <c r="E12" s="11">
        <v>3</v>
      </c>
      <c r="F12" s="5">
        <v>-5.5921996698290257E-8</v>
      </c>
      <c r="G12" s="10">
        <v>9.6018551345056199E-2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3534939000124</v>
      </c>
      <c r="C13" s="4" t="s">
        <v>643</v>
      </c>
      <c r="D13" s="3" t="s">
        <v>12</v>
      </c>
      <c r="E13" s="11">
        <v>3</v>
      </c>
      <c r="F13" s="5">
        <v>6.1784665631854842E-2</v>
      </c>
      <c r="G13" s="10">
        <v>0.17369866303784201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4675570000132</v>
      </c>
      <c r="C14" s="4" t="s">
        <v>73</v>
      </c>
      <c r="D14" s="3" t="s">
        <v>10</v>
      </c>
      <c r="E14" s="11">
        <v>3</v>
      </c>
      <c r="F14" s="5">
        <v>5.7109078756615306E-2</v>
      </c>
      <c r="G14" s="10">
        <v>0.14673091577835001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>
      <c r="B15" s="32">
        <v>4684472000161</v>
      </c>
      <c r="C15" s="4" t="s">
        <v>371</v>
      </c>
      <c r="D15" s="3" t="s">
        <v>12</v>
      </c>
      <c r="E15" s="11">
        <v>3</v>
      </c>
      <c r="F15" s="5">
        <v>3.5689257839536991E-2</v>
      </c>
      <c r="G15" s="10">
        <v>0.11503421623796101</v>
      </c>
      <c r="H15" s="10">
        <v>9.7681169616051999E-2</v>
      </c>
      <c r="I15" s="10">
        <v>0.348200639155203</v>
      </c>
      <c r="J15" s="10">
        <v>0.26601971345095099</v>
      </c>
    </row>
    <row r="16" spans="1:12" x14ac:dyDescent="0.25">
      <c r="B16" s="32">
        <v>4684491000198</v>
      </c>
      <c r="C16" s="4" t="s">
        <v>417</v>
      </c>
      <c r="D16" s="3" t="s">
        <v>12</v>
      </c>
      <c r="E16" s="11">
        <v>3</v>
      </c>
      <c r="F16" s="5">
        <v>-7.5796423906301853E-8</v>
      </c>
      <c r="G16" s="10">
        <v>9.5606520941980994E-2</v>
      </c>
      <c r="H16" s="10">
        <v>9.7681169616051999E-2</v>
      </c>
      <c r="I16" s="10">
        <v>0.348200639155203</v>
      </c>
      <c r="J16" s="10">
        <v>0.26601971345095099</v>
      </c>
    </row>
    <row r="17" spans="2:10" x14ac:dyDescent="0.25">
      <c r="B17" s="32">
        <v>4830289000127</v>
      </c>
      <c r="C17" s="4" t="s">
        <v>455</v>
      </c>
      <c r="D17" s="3" t="s">
        <v>10</v>
      </c>
      <c r="E17" s="11">
        <v>3</v>
      </c>
      <c r="F17" s="5">
        <v>-3.5552371037195594E-7</v>
      </c>
      <c r="G17" s="10">
        <v>8.8386208536967104E-2</v>
      </c>
      <c r="H17" s="10">
        <v>9.7681169616051999E-2</v>
      </c>
      <c r="I17" s="10">
        <v>0.348200639155203</v>
      </c>
      <c r="J17" s="10">
        <v>0.26601971345095099</v>
      </c>
    </row>
    <row r="18" spans="2:10" x14ac:dyDescent="0.25">
      <c r="B18" s="32">
        <v>4830302000148</v>
      </c>
      <c r="C18" s="4" t="s">
        <v>75</v>
      </c>
      <c r="D18" s="3" t="s">
        <v>10</v>
      </c>
      <c r="E18" s="11">
        <v>3</v>
      </c>
      <c r="F18" s="5">
        <v>4.268310003680769E-2</v>
      </c>
      <c r="G18" s="10">
        <v>0.12362993775589801</v>
      </c>
      <c r="H18" s="10">
        <v>9.7681169616051999E-2</v>
      </c>
      <c r="I18" s="10">
        <v>0.348200639155203</v>
      </c>
      <c r="J18" s="10">
        <v>0.26601971345095099</v>
      </c>
    </row>
    <row r="19" spans="2:10" x14ac:dyDescent="0.25">
      <c r="B19" s="32">
        <v>5975117000104</v>
      </c>
      <c r="C19" s="4" t="s">
        <v>452</v>
      </c>
      <c r="D19" s="3" t="s">
        <v>2</v>
      </c>
      <c r="E19" s="11">
        <v>3</v>
      </c>
      <c r="F19" s="5">
        <v>-4.340689522140569E-7</v>
      </c>
      <c r="G19" s="10">
        <v>8.3386390230207705E-2</v>
      </c>
      <c r="H19" s="10">
        <v>9.7681169616051999E-2</v>
      </c>
      <c r="I19" s="10">
        <v>0.348200639155203</v>
      </c>
      <c r="J19" s="10">
        <v>0.26601971345095099</v>
      </c>
    </row>
    <row r="20" spans="2:10" x14ac:dyDescent="0.25">
      <c r="B20" s="32">
        <v>7647764000112</v>
      </c>
      <c r="C20" s="4" t="s">
        <v>370</v>
      </c>
      <c r="D20" s="3" t="s">
        <v>12</v>
      </c>
      <c r="E20" s="11">
        <v>3</v>
      </c>
      <c r="F20" s="5">
        <v>3.6443952301617795E-2</v>
      </c>
      <c r="G20" s="10">
        <v>0.11526249059683701</v>
      </c>
      <c r="H20" s="10">
        <v>9.7681169616051999E-2</v>
      </c>
      <c r="I20" s="10">
        <v>0.348200639155203</v>
      </c>
      <c r="J20" s="10">
        <v>0.26601971345095099</v>
      </c>
    </row>
    <row r="21" spans="2:10" x14ac:dyDescent="0.25">
      <c r="B21" s="32">
        <v>7838652000149</v>
      </c>
      <c r="C21" s="4" t="s">
        <v>139</v>
      </c>
      <c r="D21" s="3" t="s">
        <v>2</v>
      </c>
      <c r="E21" s="11">
        <v>3</v>
      </c>
      <c r="F21" s="5">
        <v>4.7110750286029353E-2</v>
      </c>
      <c r="G21" s="10">
        <v>0.102909318139596</v>
      </c>
      <c r="H21" s="10">
        <v>9.7681169616051999E-2</v>
      </c>
      <c r="I21" s="10">
        <v>0.348200639155203</v>
      </c>
      <c r="J21" s="10">
        <v>0.26601971345095099</v>
      </c>
    </row>
    <row r="22" spans="2:10" x14ac:dyDescent="0.25">
      <c r="B22" s="32">
        <v>8389857000157</v>
      </c>
      <c r="C22" s="4" t="s">
        <v>117</v>
      </c>
      <c r="D22" s="3" t="s">
        <v>8</v>
      </c>
      <c r="E22" s="11">
        <v>3</v>
      </c>
      <c r="F22" s="5">
        <v>0.17705959857117304</v>
      </c>
      <c r="G22" s="10">
        <v>0.209997484039775</v>
      </c>
      <c r="H22" s="10">
        <v>9.7681169616051999E-2</v>
      </c>
      <c r="I22" s="10">
        <v>0.348200639155203</v>
      </c>
      <c r="J22" s="10">
        <v>0.26601971345095099</v>
      </c>
    </row>
    <row r="23" spans="2:10" x14ac:dyDescent="0.25">
      <c r="B23" s="32">
        <v>8395650000195</v>
      </c>
      <c r="C23" s="4" t="s">
        <v>305</v>
      </c>
      <c r="D23" s="3" t="s">
        <v>8</v>
      </c>
      <c r="E23" s="11">
        <v>3</v>
      </c>
      <c r="F23" s="5">
        <v>9.429879147791706E-2</v>
      </c>
      <c r="G23" s="10">
        <v>0.122124191888308</v>
      </c>
      <c r="H23" s="10">
        <v>9.7681169616051999E-2</v>
      </c>
      <c r="I23" s="10">
        <v>0.348200639155203</v>
      </c>
      <c r="J23" s="10">
        <v>0.26601971345095099</v>
      </c>
    </row>
    <row r="24" spans="2:10" x14ac:dyDescent="0.25">
      <c r="B24" s="32">
        <v>8533743000139</v>
      </c>
      <c r="C24" s="4" t="s">
        <v>622</v>
      </c>
      <c r="D24" s="3" t="s">
        <v>2</v>
      </c>
      <c r="E24" s="11">
        <v>3</v>
      </c>
      <c r="F24" s="5">
        <v>0.13709318632069539</v>
      </c>
      <c r="G24" s="10">
        <v>0.17752978728204499</v>
      </c>
      <c r="H24" s="10">
        <v>9.7681169616051999E-2</v>
      </c>
      <c r="I24" s="10">
        <v>0.348200639155203</v>
      </c>
      <c r="J24" s="10">
        <v>0.26601971345095099</v>
      </c>
    </row>
    <row r="25" spans="2:10" x14ac:dyDescent="0.25">
      <c r="B25" s="32">
        <v>8628945000164</v>
      </c>
      <c r="C25" s="4" t="s">
        <v>642</v>
      </c>
      <c r="D25" s="3" t="s">
        <v>12</v>
      </c>
      <c r="E25" s="11">
        <v>3</v>
      </c>
      <c r="F25" s="5">
        <v>6.4595259714739409E-2</v>
      </c>
      <c r="G25" s="10">
        <v>0.17768199836495599</v>
      </c>
      <c r="H25" s="10">
        <v>9.7681169616051999E-2</v>
      </c>
      <c r="I25" s="10">
        <v>0.348200639155203</v>
      </c>
      <c r="J25" s="10">
        <v>0.26601971345095099</v>
      </c>
    </row>
    <row r="26" spans="2:10" x14ac:dyDescent="0.25">
      <c r="B26" s="32">
        <v>8757682000193</v>
      </c>
      <c r="C26" s="4" t="s">
        <v>71</v>
      </c>
      <c r="D26" s="3" t="s">
        <v>30</v>
      </c>
      <c r="E26" s="11">
        <v>3</v>
      </c>
      <c r="F26" s="5">
        <v>6.1007536194639569E-2</v>
      </c>
      <c r="G26" s="10">
        <v>0.16318204175876599</v>
      </c>
      <c r="H26" s="10">
        <v>9.7681169616051999E-2</v>
      </c>
      <c r="I26" s="10">
        <v>0.348200639155203</v>
      </c>
      <c r="J26" s="10">
        <v>0.26601971345095099</v>
      </c>
    </row>
    <row r="27" spans="2:10" x14ac:dyDescent="0.25">
      <c r="B27" s="32">
        <v>8757682000193</v>
      </c>
      <c r="C27" s="4" t="s">
        <v>71</v>
      </c>
      <c r="D27" s="3" t="s">
        <v>10</v>
      </c>
      <c r="E27" s="11">
        <v>3</v>
      </c>
      <c r="F27" s="5">
        <v>6.1007536194639569E-2</v>
      </c>
      <c r="G27" s="10">
        <v>0.16318204175876599</v>
      </c>
      <c r="H27" s="10">
        <v>9.7681169616051999E-2</v>
      </c>
      <c r="I27" s="10">
        <v>0.348200639155203</v>
      </c>
      <c r="J27" s="10">
        <v>0.26601971345095099</v>
      </c>
    </row>
    <row r="28" spans="2:10" x14ac:dyDescent="0.25">
      <c r="B28" s="32">
        <v>8822067000113</v>
      </c>
      <c r="C28" s="4" t="s">
        <v>135</v>
      </c>
      <c r="D28" s="3" t="s">
        <v>8</v>
      </c>
      <c r="E28" s="11">
        <v>3</v>
      </c>
      <c r="F28" s="5">
        <v>0.16861357954695139</v>
      </c>
      <c r="G28" s="10">
        <v>0.15883377530783399</v>
      </c>
      <c r="H28" s="10">
        <v>9.7681169616051999E-2</v>
      </c>
      <c r="I28" s="10">
        <v>0.348200639155203</v>
      </c>
      <c r="J28" s="10">
        <v>0.26601971345095099</v>
      </c>
    </row>
    <row r="29" spans="2:10" x14ac:dyDescent="0.25">
      <c r="B29" s="32">
        <v>8918379000125</v>
      </c>
      <c r="C29" s="4" t="s">
        <v>522</v>
      </c>
      <c r="D29" s="3" t="s">
        <v>12</v>
      </c>
      <c r="E29" s="11">
        <v>3</v>
      </c>
      <c r="F29" s="5">
        <v>-1.63832231970199E-6</v>
      </c>
      <c r="G29" s="10">
        <v>5.6008868106126403E-2</v>
      </c>
      <c r="H29" s="10">
        <v>9.7681169616051999E-2</v>
      </c>
      <c r="I29" s="10">
        <v>0.348200639155203</v>
      </c>
      <c r="J29" s="10">
        <v>0.26601971345095099</v>
      </c>
    </row>
    <row r="30" spans="2:10" x14ac:dyDescent="0.25">
      <c r="B30" s="32">
        <v>8918382000149</v>
      </c>
      <c r="C30" s="4" t="s">
        <v>669</v>
      </c>
      <c r="D30" s="3" t="s">
        <v>12</v>
      </c>
      <c r="E30" s="11">
        <v>3</v>
      </c>
      <c r="F30" s="5">
        <v>-2.2651306786385725E-6</v>
      </c>
      <c r="G30" s="10">
        <v>4.1007397481072697E-2</v>
      </c>
      <c r="H30" s="10">
        <v>9.7681169616051999E-2</v>
      </c>
      <c r="I30" s="10">
        <v>0.348200639155203</v>
      </c>
      <c r="J30" s="10">
        <v>0.26601971345095099</v>
      </c>
    </row>
    <row r="31" spans="2:10" x14ac:dyDescent="0.25">
      <c r="B31" s="32">
        <v>8939952000187</v>
      </c>
      <c r="C31" s="4" t="s">
        <v>462</v>
      </c>
      <c r="D31" s="3" t="s">
        <v>8</v>
      </c>
      <c r="E31" s="11">
        <v>3</v>
      </c>
      <c r="F31" s="5">
        <v>-1.6789891944708136E-7</v>
      </c>
      <c r="G31" s="10">
        <v>8.4373082393856894E-2</v>
      </c>
      <c r="H31" s="10">
        <v>9.7681169616051999E-2</v>
      </c>
      <c r="I31" s="10">
        <v>0.348200639155203</v>
      </c>
      <c r="J31" s="10">
        <v>0.26601971345095099</v>
      </c>
    </row>
    <row r="32" spans="2:10" x14ac:dyDescent="0.25">
      <c r="B32" s="32">
        <v>9022044000197</v>
      </c>
      <c r="C32" s="4" t="s">
        <v>331</v>
      </c>
      <c r="D32" s="3" t="s">
        <v>8</v>
      </c>
      <c r="E32" s="11">
        <v>3</v>
      </c>
      <c r="F32" s="5">
        <v>0.10268459753070606</v>
      </c>
      <c r="G32" s="10">
        <v>0.185903171563396</v>
      </c>
      <c r="H32" s="10">
        <v>9.7681169616051999E-2</v>
      </c>
      <c r="I32" s="10">
        <v>0.348200639155203</v>
      </c>
      <c r="J32" s="10">
        <v>0.26601971345095099</v>
      </c>
    </row>
    <row r="33" spans="2:10" x14ac:dyDescent="0.25">
      <c r="B33" s="32">
        <v>9125218000147</v>
      </c>
      <c r="C33" s="4" t="s">
        <v>588</v>
      </c>
      <c r="D33" s="3" t="s">
        <v>8</v>
      </c>
      <c r="E33" s="11">
        <v>3</v>
      </c>
      <c r="F33" s="5">
        <v>0.1470341935856164</v>
      </c>
      <c r="G33" s="10">
        <v>0.18097573612185799</v>
      </c>
      <c r="H33" s="10">
        <v>9.7681169616051999E-2</v>
      </c>
      <c r="I33" s="10">
        <v>0.348200639155203</v>
      </c>
      <c r="J33" s="10">
        <v>0.26601971345095099</v>
      </c>
    </row>
    <row r="34" spans="2:10" x14ac:dyDescent="0.25">
      <c r="B34" s="32">
        <v>9125549000187</v>
      </c>
      <c r="C34" s="4" t="s">
        <v>612</v>
      </c>
      <c r="D34" s="3" t="s">
        <v>8</v>
      </c>
      <c r="E34" s="11">
        <v>3</v>
      </c>
      <c r="F34" s="5">
        <v>0.13435795143592746</v>
      </c>
      <c r="G34" s="10">
        <v>0.14091437967574999</v>
      </c>
      <c r="H34" s="10">
        <v>9.7681169616051999E-2</v>
      </c>
      <c r="I34" s="10">
        <v>0.348200639155203</v>
      </c>
      <c r="J34" s="10">
        <v>0.26601971345095099</v>
      </c>
    </row>
    <row r="35" spans="2:10" x14ac:dyDescent="0.25">
      <c r="B35" s="32">
        <v>9125557000123</v>
      </c>
      <c r="C35" s="4" t="s">
        <v>614</v>
      </c>
      <c r="D35" s="3" t="s">
        <v>8</v>
      </c>
      <c r="E35" s="11">
        <v>3</v>
      </c>
      <c r="F35" s="5">
        <v>0.18067245497955875</v>
      </c>
      <c r="G35" s="10">
        <v>0.15609444749474</v>
      </c>
      <c r="H35" s="10">
        <v>9.7681169616051999E-2</v>
      </c>
      <c r="I35" s="10">
        <v>0.348200639155203</v>
      </c>
      <c r="J35" s="10">
        <v>0.26601971345095099</v>
      </c>
    </row>
    <row r="36" spans="2:10" x14ac:dyDescent="0.25">
      <c r="B36" s="32">
        <v>9145108000147</v>
      </c>
      <c r="C36" s="4" t="s">
        <v>328</v>
      </c>
      <c r="D36" s="3" t="s">
        <v>8</v>
      </c>
      <c r="E36" s="11">
        <v>3</v>
      </c>
      <c r="F36" s="5">
        <v>3.320830107312784E-2</v>
      </c>
      <c r="G36" s="10">
        <v>0.106884611556382</v>
      </c>
      <c r="H36" s="10">
        <v>9.7681169616051999E-2</v>
      </c>
      <c r="I36" s="10">
        <v>0.348200639155203</v>
      </c>
      <c r="J36" s="10">
        <v>0.26601971345095099</v>
      </c>
    </row>
    <row r="37" spans="2:10" x14ac:dyDescent="0.25">
      <c r="B37" s="32">
        <v>9331626000155</v>
      </c>
      <c r="C37" s="4" t="s">
        <v>70</v>
      </c>
      <c r="D37" s="3" t="s">
        <v>10</v>
      </c>
      <c r="E37" s="11">
        <v>3</v>
      </c>
      <c r="F37" s="5">
        <v>6.2893483344960879E-2</v>
      </c>
      <c r="G37" s="10">
        <v>0.164920939632234</v>
      </c>
      <c r="H37" s="10">
        <v>9.7681169616051999E-2</v>
      </c>
      <c r="I37" s="10">
        <v>0.348200639155203</v>
      </c>
      <c r="J37" s="10">
        <v>0.26601971345095099</v>
      </c>
    </row>
    <row r="38" spans="2:10" x14ac:dyDescent="0.25">
      <c r="B38" s="32">
        <v>9411684000199</v>
      </c>
      <c r="C38" s="4" t="s">
        <v>302</v>
      </c>
      <c r="D38" s="3" t="s">
        <v>9</v>
      </c>
      <c r="E38" s="11">
        <v>3</v>
      </c>
      <c r="F38" s="5">
        <v>8.6322273131702473E-2</v>
      </c>
      <c r="G38" s="10">
        <v>0.116432050217929</v>
      </c>
      <c r="H38" s="10">
        <v>9.7681169616051999E-2</v>
      </c>
      <c r="I38" s="10">
        <v>0.348200639155203</v>
      </c>
      <c r="J38" s="10">
        <v>0.26601971345095099</v>
      </c>
    </row>
    <row r="39" spans="2:10" x14ac:dyDescent="0.25">
      <c r="B39" s="32">
        <v>9485714000101</v>
      </c>
      <c r="C39" s="4" t="s">
        <v>550</v>
      </c>
      <c r="D39" s="3" t="s">
        <v>8</v>
      </c>
      <c r="E39" s="11">
        <v>3</v>
      </c>
      <c r="F39" s="5">
        <v>0.18408049149821865</v>
      </c>
      <c r="G39" s="10">
        <v>0.160532105967228</v>
      </c>
      <c r="H39" s="10">
        <v>9.7681169616051999E-2</v>
      </c>
      <c r="I39" s="10">
        <v>0.348200639155203</v>
      </c>
      <c r="J39" s="10">
        <v>0.26601971345095099</v>
      </c>
    </row>
    <row r="40" spans="2:10" x14ac:dyDescent="0.25">
      <c r="B40" s="32">
        <v>9489321000176</v>
      </c>
      <c r="C40" s="4" t="s">
        <v>158</v>
      </c>
      <c r="D40" s="3" t="s">
        <v>8</v>
      </c>
      <c r="E40" s="11">
        <v>3</v>
      </c>
      <c r="F40" s="5">
        <v>0.17935557890821177</v>
      </c>
      <c r="G40" s="10">
        <v>0.16389751494087701</v>
      </c>
      <c r="H40" s="10">
        <v>9.7681169616051999E-2</v>
      </c>
      <c r="I40" s="10">
        <v>0.348200639155203</v>
      </c>
      <c r="J40" s="10">
        <v>0.26601971345095099</v>
      </c>
    </row>
    <row r="41" spans="2:10" x14ac:dyDescent="0.25">
      <c r="B41" s="32">
        <v>9521122000106</v>
      </c>
      <c r="C41" s="4" t="s">
        <v>433</v>
      </c>
      <c r="D41" s="3" t="s">
        <v>30</v>
      </c>
      <c r="E41" s="11">
        <v>3</v>
      </c>
      <c r="F41" s="5">
        <v>3.3050639706638019E-2</v>
      </c>
      <c r="G41" s="10">
        <v>0.115217699222269</v>
      </c>
      <c r="H41" s="10">
        <v>9.7681169616051999E-2</v>
      </c>
      <c r="I41" s="10">
        <v>0.348200639155203</v>
      </c>
      <c r="J41" s="10">
        <v>0.26601971345095099</v>
      </c>
    </row>
    <row r="42" spans="2:10" x14ac:dyDescent="0.25">
      <c r="B42" s="32">
        <v>9521122000106</v>
      </c>
      <c r="C42" s="4" t="s">
        <v>433</v>
      </c>
      <c r="D42" s="3" t="s">
        <v>10</v>
      </c>
      <c r="E42" s="11">
        <v>3</v>
      </c>
      <c r="F42" s="5">
        <v>3.3050639706638019E-2</v>
      </c>
      <c r="G42" s="10">
        <v>0.115217699222269</v>
      </c>
      <c r="H42" s="10">
        <v>9.7681169616051999E-2</v>
      </c>
      <c r="I42" s="10">
        <v>0.348200639155203</v>
      </c>
      <c r="J42" s="10">
        <v>0.26601971345095099</v>
      </c>
    </row>
    <row r="43" spans="2:10" x14ac:dyDescent="0.25">
      <c r="B43" s="32">
        <v>9521191000101</v>
      </c>
      <c r="C43" s="4" t="s">
        <v>52</v>
      </c>
      <c r="D43" s="3" t="s">
        <v>30</v>
      </c>
      <c r="E43" s="11">
        <v>3</v>
      </c>
      <c r="F43" s="5">
        <v>0.12411205167063843</v>
      </c>
      <c r="G43" s="10">
        <v>0.248459203811535</v>
      </c>
      <c r="H43" s="10">
        <v>9.7681169616051999E-2</v>
      </c>
      <c r="I43" s="10">
        <v>0.348200639155203</v>
      </c>
      <c r="J43" s="10">
        <v>0.26601971345095099</v>
      </c>
    </row>
    <row r="44" spans="2:10" x14ac:dyDescent="0.25">
      <c r="B44" s="32">
        <v>9521191000101</v>
      </c>
      <c r="C44" s="4" t="s">
        <v>52</v>
      </c>
      <c r="D44" s="3" t="s">
        <v>10</v>
      </c>
      <c r="E44" s="11">
        <v>3</v>
      </c>
      <c r="F44" s="5">
        <v>0.12411205167063843</v>
      </c>
      <c r="G44" s="10">
        <v>0.248459203811535</v>
      </c>
      <c r="H44" s="10">
        <v>9.7681169616051999E-2</v>
      </c>
      <c r="I44" s="10">
        <v>0.348200639155203</v>
      </c>
      <c r="J44" s="10">
        <v>0.26601971345095099</v>
      </c>
    </row>
    <row r="45" spans="2:10" x14ac:dyDescent="0.25">
      <c r="B45" s="32">
        <v>9521249000117</v>
      </c>
      <c r="C45" s="4" t="s">
        <v>69</v>
      </c>
      <c r="D45" s="3" t="s">
        <v>30</v>
      </c>
      <c r="E45" s="11">
        <v>3</v>
      </c>
      <c r="F45" s="5">
        <v>6.2907525502585368E-2</v>
      </c>
      <c r="G45" s="10">
        <v>0.16437806571354799</v>
      </c>
      <c r="H45" s="10">
        <v>9.7681169616051999E-2</v>
      </c>
      <c r="I45" s="10">
        <v>0.348200639155203</v>
      </c>
      <c r="J45" s="10">
        <v>0.26601971345095099</v>
      </c>
    </row>
    <row r="46" spans="2:10" x14ac:dyDescent="0.25">
      <c r="B46" s="32">
        <v>9521249000117</v>
      </c>
      <c r="C46" s="4" t="s">
        <v>69</v>
      </c>
      <c r="D46" s="3" t="s">
        <v>10</v>
      </c>
      <c r="E46" s="11">
        <v>3</v>
      </c>
      <c r="F46" s="5">
        <v>6.2907525502585368E-2</v>
      </c>
      <c r="G46" s="10">
        <v>0.16437806571354799</v>
      </c>
      <c r="H46" s="10">
        <v>9.7681169616051999E-2</v>
      </c>
      <c r="I46" s="10">
        <v>0.348200639155203</v>
      </c>
      <c r="J46" s="10">
        <v>0.26601971345095099</v>
      </c>
    </row>
    <row r="47" spans="2:10" x14ac:dyDescent="0.25">
      <c r="B47" s="32">
        <v>9552752000130</v>
      </c>
      <c r="C47" s="4" t="s">
        <v>267</v>
      </c>
      <c r="D47" s="3" t="s">
        <v>31</v>
      </c>
      <c r="E47" s="11">
        <v>3</v>
      </c>
      <c r="F47" s="5">
        <v>9.2363287693888366E-2</v>
      </c>
      <c r="G47" s="10">
        <v>0.1067615649259</v>
      </c>
      <c r="H47" s="10">
        <v>9.7681169616051999E-2</v>
      </c>
      <c r="I47" s="10">
        <v>0.348200639155203</v>
      </c>
      <c r="J47" s="10">
        <v>0.26601971345095099</v>
      </c>
    </row>
    <row r="48" spans="2:10" x14ac:dyDescent="0.25">
      <c r="B48" s="32">
        <v>10343649000169</v>
      </c>
      <c r="C48" s="4" t="s">
        <v>230</v>
      </c>
      <c r="D48" s="3" t="s">
        <v>8</v>
      </c>
      <c r="E48" s="11">
        <v>3</v>
      </c>
      <c r="F48" s="5">
        <v>0.13455997381777776</v>
      </c>
      <c r="G48" s="10">
        <v>0.13559633824120701</v>
      </c>
      <c r="H48" s="10">
        <v>9.7681169616051999E-2</v>
      </c>
      <c r="I48" s="10">
        <v>0.348200639155203</v>
      </c>
      <c r="J48" s="10">
        <v>0.26601971345095099</v>
      </c>
    </row>
    <row r="49" spans="2:10" x14ac:dyDescent="0.25">
      <c r="B49" s="32">
        <v>10347266000169</v>
      </c>
      <c r="C49" s="4" t="s">
        <v>427</v>
      </c>
      <c r="D49" s="3" t="s">
        <v>31</v>
      </c>
      <c r="E49" s="11">
        <v>3</v>
      </c>
      <c r="F49" s="5">
        <v>-1.7753625390019025E-7</v>
      </c>
      <c r="G49" s="10">
        <v>8.9727984119198703E-2</v>
      </c>
      <c r="H49" s="10">
        <v>9.7681169616051999E-2</v>
      </c>
      <c r="I49" s="10">
        <v>0.348200639155203</v>
      </c>
      <c r="J49" s="10">
        <v>0.26601971345095099</v>
      </c>
    </row>
    <row r="50" spans="2:10" x14ac:dyDescent="0.25">
      <c r="B50" s="32">
        <v>10474817000155</v>
      </c>
      <c r="C50" s="4" t="s">
        <v>385</v>
      </c>
      <c r="D50" s="3" t="s">
        <v>8</v>
      </c>
      <c r="E50" s="11">
        <v>3</v>
      </c>
      <c r="F50" s="5">
        <v>1.672656996274853E-2</v>
      </c>
      <c r="G50" s="10">
        <v>9.8918926318488004E-2</v>
      </c>
      <c r="H50" s="10">
        <v>9.7681169616051999E-2</v>
      </c>
      <c r="I50" s="10">
        <v>0.348200639155203</v>
      </c>
      <c r="J50" s="10">
        <v>0.26601971345095099</v>
      </c>
    </row>
    <row r="51" spans="2:10" x14ac:dyDescent="0.25">
      <c r="B51" s="32">
        <v>10474824000157</v>
      </c>
      <c r="C51" s="4" t="s">
        <v>181</v>
      </c>
      <c r="D51" s="3" t="s">
        <v>8</v>
      </c>
      <c r="E51" s="11">
        <v>3</v>
      </c>
      <c r="F51" s="5">
        <v>0.1633065057307542</v>
      </c>
      <c r="G51" s="10">
        <v>0.13780371056138599</v>
      </c>
      <c r="H51" s="10">
        <v>9.7681169616051999E-2</v>
      </c>
      <c r="I51" s="10">
        <v>0.348200639155203</v>
      </c>
      <c r="J51" s="10">
        <v>0.26601971345095099</v>
      </c>
    </row>
    <row r="52" spans="2:10" x14ac:dyDescent="0.25">
      <c r="B52" s="32">
        <v>10474836000181</v>
      </c>
      <c r="C52" s="4" t="s">
        <v>130</v>
      </c>
      <c r="D52" s="3" t="s">
        <v>8</v>
      </c>
      <c r="E52" s="11">
        <v>3</v>
      </c>
      <c r="F52" s="5">
        <v>0.15126123562037169</v>
      </c>
      <c r="G52" s="10">
        <v>0.123442086404795</v>
      </c>
      <c r="H52" s="10">
        <v>9.7681169616051999E-2</v>
      </c>
      <c r="I52" s="10">
        <v>0.348200639155203</v>
      </c>
      <c r="J52" s="10">
        <v>0.26601971345095099</v>
      </c>
    </row>
    <row r="53" spans="2:10" x14ac:dyDescent="0.25">
      <c r="B53" s="32">
        <v>10810116000140</v>
      </c>
      <c r="C53" s="4" t="s">
        <v>517</v>
      </c>
      <c r="D53" s="3" t="s">
        <v>2</v>
      </c>
      <c r="E53" s="11">
        <v>3</v>
      </c>
      <c r="F53" s="5">
        <v>-3.2258044758517123E-7</v>
      </c>
      <c r="G53" s="10">
        <v>8.0987406756908506E-2</v>
      </c>
      <c r="H53" s="10">
        <v>9.7681169616051999E-2</v>
      </c>
      <c r="I53" s="10">
        <v>0.348200639155203</v>
      </c>
      <c r="J53" s="10">
        <v>0.26601971345095099</v>
      </c>
    </row>
    <row r="54" spans="2:10" x14ac:dyDescent="0.25">
      <c r="B54" s="32">
        <v>11301118000176</v>
      </c>
      <c r="C54" s="4" t="s">
        <v>187</v>
      </c>
      <c r="D54" s="3" t="s">
        <v>2</v>
      </c>
      <c r="E54" s="11">
        <v>3</v>
      </c>
      <c r="F54" s="5">
        <v>0.13025904894429549</v>
      </c>
      <c r="G54" s="10">
        <v>0.150937031946421</v>
      </c>
      <c r="H54" s="10">
        <v>9.7681169616051999E-2</v>
      </c>
      <c r="I54" s="10">
        <v>0.348200639155203</v>
      </c>
      <c r="J54" s="10">
        <v>0.26601971345095099</v>
      </c>
    </row>
    <row r="55" spans="2:10" x14ac:dyDescent="0.25">
      <c r="B55" s="32">
        <v>11389203000138</v>
      </c>
      <c r="C55" s="4" t="s">
        <v>109</v>
      </c>
      <c r="D55" s="3" t="s">
        <v>8</v>
      </c>
      <c r="E55" s="11">
        <v>3</v>
      </c>
      <c r="F55" s="5">
        <v>0.18023668532828913</v>
      </c>
      <c r="G55" s="10">
        <v>0.132840785390762</v>
      </c>
      <c r="H55" s="10">
        <v>9.7681169616051999E-2</v>
      </c>
      <c r="I55" s="10">
        <v>0.348200639155203</v>
      </c>
      <c r="J55" s="10">
        <v>0.26601971345095099</v>
      </c>
    </row>
    <row r="56" spans="2:10" x14ac:dyDescent="0.25">
      <c r="B56" s="32">
        <v>11389209000105</v>
      </c>
      <c r="C56" s="4" t="s">
        <v>208</v>
      </c>
      <c r="D56" s="3" t="s">
        <v>8</v>
      </c>
      <c r="E56" s="11">
        <v>3</v>
      </c>
      <c r="F56" s="5">
        <v>0.12910969971614869</v>
      </c>
      <c r="G56" s="10">
        <v>0.141413032114964</v>
      </c>
      <c r="H56" s="10">
        <v>9.7681169616051999E-2</v>
      </c>
      <c r="I56" s="10">
        <v>0.348200639155203</v>
      </c>
      <c r="J56" s="10">
        <v>0.26601971345095099</v>
      </c>
    </row>
    <row r="57" spans="2:10" x14ac:dyDescent="0.25">
      <c r="B57" s="32">
        <v>11389661000177</v>
      </c>
      <c r="C57" s="4" t="s">
        <v>110</v>
      </c>
      <c r="D57" s="3" t="s">
        <v>8</v>
      </c>
      <c r="E57" s="11">
        <v>3</v>
      </c>
      <c r="F57" s="5">
        <v>0.16993563457413266</v>
      </c>
      <c r="G57" s="10">
        <v>0.13519187523857301</v>
      </c>
      <c r="H57" s="10">
        <v>9.7681169616051999E-2</v>
      </c>
      <c r="I57" s="10">
        <v>0.348200639155203</v>
      </c>
      <c r="J57" s="10">
        <v>0.26601971345095099</v>
      </c>
    </row>
    <row r="58" spans="2:10" x14ac:dyDescent="0.25">
      <c r="B58" s="32">
        <v>11490583000100</v>
      </c>
      <c r="C58" s="4" t="s">
        <v>618</v>
      </c>
      <c r="D58" s="3" t="s">
        <v>2</v>
      </c>
      <c r="E58" s="11">
        <v>3</v>
      </c>
      <c r="F58" s="5">
        <v>0.12278133730442001</v>
      </c>
      <c r="G58" s="10">
        <v>0.15193080515697199</v>
      </c>
      <c r="H58" s="10">
        <v>9.7681169616051999E-2</v>
      </c>
      <c r="I58" s="10">
        <v>0.348200639155203</v>
      </c>
      <c r="J58" s="10">
        <v>0.26601971345095099</v>
      </c>
    </row>
    <row r="59" spans="2:10" x14ac:dyDescent="0.25">
      <c r="B59" s="32">
        <v>11702058000101</v>
      </c>
      <c r="C59" s="4" t="s">
        <v>386</v>
      </c>
      <c r="D59" s="3" t="s">
        <v>2</v>
      </c>
      <c r="E59" s="11">
        <v>3</v>
      </c>
      <c r="F59" s="5">
        <v>1.3243418107413739E-2</v>
      </c>
      <c r="G59" s="10">
        <v>9.7157417470536106E-2</v>
      </c>
      <c r="H59" s="10">
        <v>9.7681169616051999E-2</v>
      </c>
      <c r="I59" s="10">
        <v>0.348200639155203</v>
      </c>
      <c r="J59" s="10">
        <v>0.26601971345095099</v>
      </c>
    </row>
    <row r="60" spans="2:10" x14ac:dyDescent="0.25">
      <c r="B60" s="32">
        <v>11863133000108</v>
      </c>
      <c r="C60" s="4" t="s">
        <v>126</v>
      </c>
      <c r="D60" s="3" t="s">
        <v>8</v>
      </c>
      <c r="E60" s="11">
        <v>3</v>
      </c>
      <c r="F60" s="5">
        <v>0.17690029956103825</v>
      </c>
      <c r="G60" s="10">
        <v>0.15505254602010099</v>
      </c>
      <c r="H60" s="10">
        <v>9.7681169616051999E-2</v>
      </c>
      <c r="I60" s="10">
        <v>0.348200639155203</v>
      </c>
      <c r="J60" s="10">
        <v>0.26601971345095099</v>
      </c>
    </row>
    <row r="61" spans="2:10" x14ac:dyDescent="0.25">
      <c r="B61" s="32">
        <v>11863144000198</v>
      </c>
      <c r="C61" s="4" t="s">
        <v>174</v>
      </c>
      <c r="D61" s="3" t="s">
        <v>8</v>
      </c>
      <c r="E61" s="11">
        <v>3</v>
      </c>
      <c r="F61" s="5">
        <v>0.17881684762870192</v>
      </c>
      <c r="G61" s="10">
        <v>0.16638947918604999</v>
      </c>
      <c r="H61" s="10">
        <v>9.7681169616051999E-2</v>
      </c>
      <c r="I61" s="10">
        <v>0.348200639155203</v>
      </c>
      <c r="J61" s="10">
        <v>0.26601971345095099</v>
      </c>
    </row>
    <row r="62" spans="2:10" x14ac:dyDescent="0.25">
      <c r="B62" s="32">
        <v>11863181000104</v>
      </c>
      <c r="C62" s="4" t="s">
        <v>107</v>
      </c>
      <c r="D62" s="3" t="s">
        <v>8</v>
      </c>
      <c r="E62" s="11">
        <v>3</v>
      </c>
      <c r="F62" s="5">
        <v>0.18366296912268018</v>
      </c>
      <c r="G62" s="10">
        <v>0.15009237608026499</v>
      </c>
      <c r="H62" s="10">
        <v>9.7681169616051999E-2</v>
      </c>
      <c r="I62" s="10">
        <v>0.348200639155203</v>
      </c>
      <c r="J62" s="10">
        <v>0.26601971345095099</v>
      </c>
    </row>
    <row r="63" spans="2:10" x14ac:dyDescent="0.25">
      <c r="B63" s="32">
        <v>11863217000141</v>
      </c>
      <c r="C63" s="4" t="s">
        <v>116</v>
      </c>
      <c r="D63" s="3" t="s">
        <v>8</v>
      </c>
      <c r="E63" s="11">
        <v>3</v>
      </c>
      <c r="F63" s="5">
        <v>0.18045543346961232</v>
      </c>
      <c r="G63" s="10">
        <v>0.17730463722755599</v>
      </c>
      <c r="H63" s="10">
        <v>9.7681169616051999E-2</v>
      </c>
      <c r="I63" s="10">
        <v>0.348200639155203</v>
      </c>
      <c r="J63" s="10">
        <v>0.26601971345095099</v>
      </c>
    </row>
    <row r="64" spans="2:10" x14ac:dyDescent="0.25">
      <c r="B64" s="32">
        <v>11863227000187</v>
      </c>
      <c r="C64" s="4" t="s">
        <v>600</v>
      </c>
      <c r="D64" s="3" t="s">
        <v>8</v>
      </c>
      <c r="E64" s="11">
        <v>3</v>
      </c>
      <c r="F64" s="5">
        <v>0.14841661454048363</v>
      </c>
      <c r="G64" s="10">
        <v>0.189460651688067</v>
      </c>
      <c r="H64" s="10">
        <v>9.7681169616051999E-2</v>
      </c>
      <c r="I64" s="10">
        <v>0.348200639155203</v>
      </c>
      <c r="J64" s="10">
        <v>0.26601971345095099</v>
      </c>
    </row>
    <row r="65" spans="2:10" x14ac:dyDescent="0.25">
      <c r="B65" s="32">
        <v>11960947000160</v>
      </c>
      <c r="C65" s="4" t="s">
        <v>579</v>
      </c>
      <c r="D65" s="3" t="s">
        <v>8</v>
      </c>
      <c r="E65" s="11">
        <v>3</v>
      </c>
      <c r="F65" s="5">
        <v>0.16182198871598577</v>
      </c>
      <c r="G65" s="10">
        <v>0.17322344647867</v>
      </c>
      <c r="H65" s="10">
        <v>9.7681169616051999E-2</v>
      </c>
      <c r="I65" s="10">
        <v>0.348200639155203</v>
      </c>
      <c r="J65" s="10">
        <v>0.26601971345095099</v>
      </c>
    </row>
    <row r="66" spans="2:10" x14ac:dyDescent="0.25">
      <c r="B66" s="32">
        <v>11961048000182</v>
      </c>
      <c r="C66" s="4" t="s">
        <v>162</v>
      </c>
      <c r="D66" s="3" t="s">
        <v>8</v>
      </c>
      <c r="E66" s="11">
        <v>3</v>
      </c>
      <c r="F66" s="5">
        <v>0.14380027261201689</v>
      </c>
      <c r="G66" s="10">
        <v>0.17877952353922999</v>
      </c>
      <c r="H66" s="10">
        <v>9.7681169616051999E-2</v>
      </c>
      <c r="I66" s="10">
        <v>0.348200639155203</v>
      </c>
      <c r="J66" s="10">
        <v>0.26601971345095099</v>
      </c>
    </row>
    <row r="67" spans="2:10" x14ac:dyDescent="0.25">
      <c r="B67" s="32">
        <v>12474225000169</v>
      </c>
      <c r="C67" s="4" t="s">
        <v>645</v>
      </c>
      <c r="D67" s="3" t="s">
        <v>5</v>
      </c>
      <c r="E67" s="11">
        <v>3</v>
      </c>
      <c r="F67" s="5">
        <v>7.2498842014679488E-2</v>
      </c>
      <c r="G67" s="10">
        <v>0.175693554133872</v>
      </c>
      <c r="H67" s="10">
        <v>9.7681169616051999E-2</v>
      </c>
      <c r="I67" s="10">
        <v>0.348200639155203</v>
      </c>
      <c r="J67" s="10">
        <v>0.26601971345095099</v>
      </c>
    </row>
    <row r="68" spans="2:10" x14ac:dyDescent="0.25">
      <c r="B68" s="32">
        <v>12474880000117</v>
      </c>
      <c r="C68" s="4" t="s">
        <v>352</v>
      </c>
      <c r="D68" s="3" t="s">
        <v>5</v>
      </c>
      <c r="E68" s="11">
        <v>3</v>
      </c>
      <c r="F68" s="5">
        <v>5.9712903838421781E-2</v>
      </c>
      <c r="G68" s="10">
        <v>0.12739843017164701</v>
      </c>
      <c r="H68" s="10">
        <v>9.7681169616051999E-2</v>
      </c>
      <c r="I68" s="10">
        <v>0.348200639155203</v>
      </c>
      <c r="J68" s="10">
        <v>0.26601971345095099</v>
      </c>
    </row>
    <row r="69" spans="2:10" x14ac:dyDescent="0.25">
      <c r="B69" s="32">
        <v>12984749000108</v>
      </c>
      <c r="C69" s="4" t="s">
        <v>133</v>
      </c>
      <c r="D69" s="3" t="s">
        <v>8</v>
      </c>
      <c r="E69" s="11">
        <v>3</v>
      </c>
      <c r="F69" s="5">
        <v>0.17742179375681941</v>
      </c>
      <c r="G69" s="10">
        <v>0.153729362944551</v>
      </c>
      <c r="H69" s="10">
        <v>9.7681169616051999E-2</v>
      </c>
      <c r="I69" s="10">
        <v>0.348200639155203</v>
      </c>
      <c r="J69" s="10">
        <v>0.26601971345095099</v>
      </c>
    </row>
    <row r="70" spans="2:10" x14ac:dyDescent="0.25">
      <c r="B70" s="32">
        <v>13052736000155</v>
      </c>
      <c r="C70" s="4" t="s">
        <v>309</v>
      </c>
      <c r="D70" s="3" t="s">
        <v>12</v>
      </c>
      <c r="E70" s="11">
        <v>3</v>
      </c>
      <c r="F70" s="5">
        <v>0.11549462280434625</v>
      </c>
      <c r="G70" s="10">
        <v>0.116936928193993</v>
      </c>
      <c r="H70" s="10">
        <v>9.7681169616051999E-2</v>
      </c>
      <c r="I70" s="10">
        <v>0.348200639155203</v>
      </c>
      <c r="J70" s="10">
        <v>0.26601971345095099</v>
      </c>
    </row>
    <row r="71" spans="2:10" x14ac:dyDescent="0.25">
      <c r="B71" s="32">
        <v>13058733000129</v>
      </c>
      <c r="C71" s="4" t="s">
        <v>515</v>
      </c>
      <c r="D71" s="3" t="s">
        <v>29</v>
      </c>
      <c r="E71" s="11">
        <v>3</v>
      </c>
      <c r="F71" s="5">
        <v>-1.0830117563173767E-7</v>
      </c>
      <c r="G71" s="10">
        <v>6.3351052371979605E-2</v>
      </c>
      <c r="H71" s="10">
        <v>9.7681169616051999E-2</v>
      </c>
      <c r="I71" s="10">
        <v>0.348200639155203</v>
      </c>
      <c r="J71" s="10">
        <v>0.26601971345095099</v>
      </c>
    </row>
    <row r="72" spans="2:10" x14ac:dyDescent="0.25">
      <c r="B72" s="32">
        <v>13135961000155</v>
      </c>
      <c r="C72" s="4" t="s">
        <v>447</v>
      </c>
      <c r="D72" s="3" t="s">
        <v>31</v>
      </c>
      <c r="E72" s="11">
        <v>3</v>
      </c>
      <c r="F72" s="5">
        <v>-3.2625114951113445E-7</v>
      </c>
      <c r="G72" s="10">
        <v>8.4996015340607994E-2</v>
      </c>
      <c r="H72" s="10">
        <v>9.7681169616051999E-2</v>
      </c>
      <c r="I72" s="10">
        <v>0.348200639155203</v>
      </c>
      <c r="J72" s="10">
        <v>0.26601971345095099</v>
      </c>
    </row>
    <row r="73" spans="2:10" x14ac:dyDescent="0.25">
      <c r="B73" s="32">
        <v>13255321000189</v>
      </c>
      <c r="C73" s="4" t="s">
        <v>257</v>
      </c>
      <c r="D73" s="3" t="s">
        <v>9</v>
      </c>
      <c r="E73" s="11">
        <v>3</v>
      </c>
      <c r="F73" s="5">
        <v>0.12068294640351457</v>
      </c>
      <c r="G73" s="10">
        <v>0.136229031702673</v>
      </c>
      <c r="H73" s="10">
        <v>9.7681169616051999E-2</v>
      </c>
      <c r="I73" s="10">
        <v>0.348200639155203</v>
      </c>
      <c r="J73" s="10">
        <v>0.26601971345095099</v>
      </c>
    </row>
    <row r="74" spans="2:10" x14ac:dyDescent="0.25">
      <c r="B74" s="32">
        <v>13401517000134</v>
      </c>
      <c r="C74" s="4" t="s">
        <v>85</v>
      </c>
      <c r="D74" s="3" t="s">
        <v>10</v>
      </c>
      <c r="E74" s="11">
        <v>3</v>
      </c>
      <c r="F74" s="5">
        <v>0.19950051433861257</v>
      </c>
      <c r="G74" s="10">
        <v>0.21817883707264299</v>
      </c>
      <c r="H74" s="10">
        <v>9.7681169616051999E-2</v>
      </c>
      <c r="I74" s="10">
        <v>0.348200639155203</v>
      </c>
      <c r="J74" s="10">
        <v>0.26601971345095099</v>
      </c>
    </row>
    <row r="75" spans="2:10" x14ac:dyDescent="0.25">
      <c r="B75" s="32">
        <v>13410633000110</v>
      </c>
      <c r="C75" s="4" t="s">
        <v>154</v>
      </c>
      <c r="D75" s="3" t="s">
        <v>8</v>
      </c>
      <c r="E75" s="11">
        <v>3</v>
      </c>
      <c r="F75" s="5">
        <v>0.16312849379978089</v>
      </c>
      <c r="G75" s="10">
        <v>0.16359964535575</v>
      </c>
      <c r="H75" s="10">
        <v>9.7681169616051999E-2</v>
      </c>
      <c r="I75" s="10">
        <v>0.348200639155203</v>
      </c>
      <c r="J75" s="10">
        <v>0.26601971345095099</v>
      </c>
    </row>
    <row r="76" spans="2:10" x14ac:dyDescent="0.25">
      <c r="B76" s="32">
        <v>13416764000104</v>
      </c>
      <c r="C76" s="4" t="s">
        <v>621</v>
      </c>
      <c r="D76" s="3" t="s">
        <v>8</v>
      </c>
      <c r="E76" s="11">
        <v>3</v>
      </c>
      <c r="F76" s="5">
        <v>0.10994743672323301</v>
      </c>
      <c r="G76" s="10">
        <v>0.21441994400734299</v>
      </c>
      <c r="H76" s="10">
        <v>9.7681169616051999E-2</v>
      </c>
      <c r="I76" s="10">
        <v>0.348200639155203</v>
      </c>
      <c r="J76" s="10">
        <v>0.26601971345095099</v>
      </c>
    </row>
    <row r="77" spans="2:10" x14ac:dyDescent="0.25">
      <c r="B77" s="32">
        <v>13553207000135</v>
      </c>
      <c r="C77" s="4" t="s">
        <v>663</v>
      </c>
      <c r="D77" s="3" t="s">
        <v>2</v>
      </c>
      <c r="E77" s="11">
        <v>3</v>
      </c>
      <c r="F77" s="5">
        <v>-8.4214963161759363E-7</v>
      </c>
      <c r="G77" s="10">
        <v>6.6601761398682693E-2</v>
      </c>
      <c r="H77" s="10">
        <v>9.7681169616051999E-2</v>
      </c>
      <c r="I77" s="10">
        <v>0.348200639155203</v>
      </c>
      <c r="J77" s="10">
        <v>0.26601971345095099</v>
      </c>
    </row>
    <row r="78" spans="2:10" x14ac:dyDescent="0.25">
      <c r="B78" s="32">
        <v>14099149000184</v>
      </c>
      <c r="C78" s="4" t="s">
        <v>356</v>
      </c>
      <c r="D78" s="3" t="s">
        <v>3</v>
      </c>
      <c r="E78" s="11">
        <v>3</v>
      </c>
      <c r="F78" s="5">
        <v>8.5765217209124681E-2</v>
      </c>
      <c r="G78" s="10">
        <v>0.19242988796364299</v>
      </c>
      <c r="H78" s="10">
        <v>9.7681169616051999E-2</v>
      </c>
      <c r="I78" s="10">
        <v>0.348200639155203</v>
      </c>
      <c r="J78" s="10">
        <v>0.26601971345095099</v>
      </c>
    </row>
    <row r="79" spans="2:10" x14ac:dyDescent="0.25">
      <c r="B79" s="32">
        <v>14167479000160</v>
      </c>
      <c r="C79" s="4" t="s">
        <v>651</v>
      </c>
      <c r="D79" s="3" t="s">
        <v>32</v>
      </c>
      <c r="E79" s="11">
        <v>3</v>
      </c>
      <c r="F79" s="5">
        <v>5.2770976003397078E-2</v>
      </c>
      <c r="G79" s="10">
        <v>0.134377026766139</v>
      </c>
      <c r="H79" s="10">
        <v>9.7681169616051999E-2</v>
      </c>
      <c r="I79" s="10">
        <v>0.348200639155203</v>
      </c>
      <c r="J79" s="10">
        <v>0.26601971345095099</v>
      </c>
    </row>
    <row r="80" spans="2:10" x14ac:dyDescent="0.25">
      <c r="B80" s="32">
        <v>14414335000160</v>
      </c>
      <c r="C80" s="4" t="s">
        <v>325</v>
      </c>
      <c r="D80" s="3" t="s">
        <v>31</v>
      </c>
      <c r="E80" s="11">
        <v>3</v>
      </c>
      <c r="F80" s="5">
        <v>6.3330434332675919E-2</v>
      </c>
      <c r="G80" s="10">
        <v>0.121122876488533</v>
      </c>
      <c r="H80" s="10">
        <v>9.7681169616051999E-2</v>
      </c>
      <c r="I80" s="10">
        <v>0.348200639155203</v>
      </c>
      <c r="J80" s="10">
        <v>0.26601971345095099</v>
      </c>
    </row>
    <row r="81" spans="2:10" x14ac:dyDescent="0.25">
      <c r="B81" s="32">
        <v>14437664000127</v>
      </c>
      <c r="C81" s="4" t="s">
        <v>176</v>
      </c>
      <c r="D81" s="3" t="s">
        <v>8</v>
      </c>
      <c r="E81" s="11">
        <v>3</v>
      </c>
      <c r="F81" s="5">
        <v>0.16482355253737679</v>
      </c>
      <c r="G81" s="10">
        <v>0.196018364813735</v>
      </c>
      <c r="H81" s="10">
        <v>9.7681169616051999E-2</v>
      </c>
      <c r="I81" s="10">
        <v>0.348200639155203</v>
      </c>
      <c r="J81" s="10">
        <v>0.26601971345095099</v>
      </c>
    </row>
    <row r="82" spans="2:10" x14ac:dyDescent="0.25">
      <c r="B82" s="32">
        <v>14706299000109</v>
      </c>
      <c r="C82" s="4" t="s">
        <v>586</v>
      </c>
      <c r="D82" s="3" t="s">
        <v>8</v>
      </c>
      <c r="E82" s="11">
        <v>3</v>
      </c>
      <c r="F82" s="5">
        <v>0.15793160617656399</v>
      </c>
      <c r="G82" s="10">
        <v>0.18406009474834301</v>
      </c>
      <c r="H82" s="10">
        <v>9.7681169616051999E-2</v>
      </c>
      <c r="I82" s="10">
        <v>0.348200639155203</v>
      </c>
      <c r="J82" s="10">
        <v>0.26601971345095099</v>
      </c>
    </row>
    <row r="83" spans="2:10" x14ac:dyDescent="0.25">
      <c r="B83" s="32">
        <v>14706347000169</v>
      </c>
      <c r="C83" s="4" t="s">
        <v>94</v>
      </c>
      <c r="D83" s="3" t="s">
        <v>8</v>
      </c>
      <c r="E83" s="11">
        <v>3</v>
      </c>
      <c r="F83" s="5">
        <v>0.19521769918469523</v>
      </c>
      <c r="G83" s="10">
        <v>0.16831283569345201</v>
      </c>
      <c r="H83" s="10">
        <v>9.7681169616051999E-2</v>
      </c>
      <c r="I83" s="10">
        <v>0.348200639155203</v>
      </c>
      <c r="J83" s="10">
        <v>0.26601971345095099</v>
      </c>
    </row>
    <row r="84" spans="2:10" x14ac:dyDescent="0.25">
      <c r="B84" s="32">
        <v>14706503000191</v>
      </c>
      <c r="C84" s="4" t="s">
        <v>561</v>
      </c>
      <c r="D84" s="3" t="s">
        <v>8</v>
      </c>
      <c r="E84" s="11">
        <v>3</v>
      </c>
      <c r="F84" s="5">
        <v>0.14128662801375591</v>
      </c>
      <c r="G84" s="10">
        <v>0.14754901361027001</v>
      </c>
      <c r="H84" s="10">
        <v>9.7681169616051999E-2</v>
      </c>
      <c r="I84" s="10">
        <v>0.348200639155203</v>
      </c>
      <c r="J84" s="10">
        <v>0.26601971345095099</v>
      </c>
    </row>
    <row r="85" spans="2:10" x14ac:dyDescent="0.25">
      <c r="B85" s="32">
        <v>14985351000103</v>
      </c>
      <c r="C85" s="4" t="s">
        <v>358</v>
      </c>
      <c r="D85" s="3" t="s">
        <v>8</v>
      </c>
      <c r="E85" s="11">
        <v>3</v>
      </c>
      <c r="F85" s="5">
        <v>8.8149482756188779E-2</v>
      </c>
      <c r="G85" s="10">
        <v>0.201371347444707</v>
      </c>
      <c r="H85" s="10">
        <v>9.7681169616051999E-2</v>
      </c>
      <c r="I85" s="10">
        <v>0.348200639155203</v>
      </c>
      <c r="J85" s="10">
        <v>0.26601971345095099</v>
      </c>
    </row>
    <row r="86" spans="2:10" x14ac:dyDescent="0.25">
      <c r="B86" s="32">
        <v>14985651000192</v>
      </c>
      <c r="C86" s="4" t="s">
        <v>122</v>
      </c>
      <c r="D86" s="3" t="s">
        <v>8</v>
      </c>
      <c r="E86" s="11">
        <v>3</v>
      </c>
      <c r="F86" s="5">
        <v>0.17209889357048216</v>
      </c>
      <c r="G86" s="10">
        <v>0.14046185223973101</v>
      </c>
      <c r="H86" s="10">
        <v>9.7681169616051999E-2</v>
      </c>
      <c r="I86" s="10">
        <v>0.348200639155203</v>
      </c>
      <c r="J86" s="10">
        <v>0.26601971345095099</v>
      </c>
    </row>
    <row r="87" spans="2:10" x14ac:dyDescent="0.25">
      <c r="B87" s="32">
        <v>15053442000173</v>
      </c>
      <c r="C87" s="4" t="s">
        <v>246</v>
      </c>
      <c r="D87" s="3" t="s">
        <v>3</v>
      </c>
      <c r="E87" s="11">
        <v>3</v>
      </c>
      <c r="F87" s="5">
        <v>7.59969628039147E-2</v>
      </c>
      <c r="G87" s="10">
        <v>0.104305835769927</v>
      </c>
      <c r="H87" s="10">
        <v>9.7681169616051999E-2</v>
      </c>
      <c r="I87" s="10">
        <v>0.348200639155203</v>
      </c>
      <c r="J87" s="10">
        <v>0.26601971345095099</v>
      </c>
    </row>
    <row r="88" spans="2:10" x14ac:dyDescent="0.25">
      <c r="B88" s="32">
        <v>15505376000125</v>
      </c>
      <c r="C88" s="4" t="s">
        <v>372</v>
      </c>
      <c r="D88" s="3" t="s">
        <v>8</v>
      </c>
      <c r="E88" s="11">
        <v>3</v>
      </c>
      <c r="F88" s="5">
        <v>1.095723500258595E-2</v>
      </c>
      <c r="G88" s="10">
        <v>9.9512454243685405E-2</v>
      </c>
      <c r="H88" s="10">
        <v>9.7681169616051999E-2</v>
      </c>
      <c r="I88" s="10">
        <v>0.348200639155203</v>
      </c>
      <c r="J88" s="10">
        <v>0.26601971345095099</v>
      </c>
    </row>
    <row r="89" spans="2:10" x14ac:dyDescent="0.25">
      <c r="B89" s="32">
        <v>15649289000141</v>
      </c>
      <c r="C89" s="4" t="s">
        <v>113</v>
      </c>
      <c r="D89" s="3" t="s">
        <v>8</v>
      </c>
      <c r="E89" s="11">
        <v>3</v>
      </c>
      <c r="F89" s="5">
        <v>0.17772117450916552</v>
      </c>
      <c r="G89" s="10">
        <v>0.14341920066122399</v>
      </c>
      <c r="H89" s="10">
        <v>9.7681169616051999E-2</v>
      </c>
      <c r="I89" s="10">
        <v>0.348200639155203</v>
      </c>
      <c r="J89" s="10">
        <v>0.26601971345095099</v>
      </c>
    </row>
    <row r="90" spans="2:10" x14ac:dyDescent="0.25">
      <c r="B90" s="32">
        <v>15730623000197</v>
      </c>
      <c r="C90" s="4" t="s">
        <v>112</v>
      </c>
      <c r="D90" s="3" t="s">
        <v>8</v>
      </c>
      <c r="E90" s="11">
        <v>3</v>
      </c>
      <c r="F90" s="5">
        <v>0.1771106343018454</v>
      </c>
      <c r="G90" s="10">
        <v>0.14091528570232301</v>
      </c>
      <c r="H90" s="10">
        <v>9.7681169616051999E-2</v>
      </c>
      <c r="I90" s="10">
        <v>0.348200639155203</v>
      </c>
      <c r="J90" s="10">
        <v>0.26601971345095099</v>
      </c>
    </row>
    <row r="91" spans="2:10" x14ac:dyDescent="0.25">
      <c r="B91" s="32">
        <v>15731522000130</v>
      </c>
      <c r="C91" s="4" t="s">
        <v>608</v>
      </c>
      <c r="D91" s="3" t="s">
        <v>8</v>
      </c>
      <c r="E91" s="11">
        <v>3</v>
      </c>
      <c r="F91" s="5">
        <v>0.12545168783255214</v>
      </c>
      <c r="G91" s="10">
        <v>0.139455857188204</v>
      </c>
      <c r="H91" s="10">
        <v>9.7681169616051999E-2</v>
      </c>
      <c r="I91" s="10">
        <v>0.348200639155203</v>
      </c>
      <c r="J91" s="10">
        <v>0.26601971345095099</v>
      </c>
    </row>
    <row r="92" spans="2:10" x14ac:dyDescent="0.25">
      <c r="B92" s="32">
        <v>15799623000143</v>
      </c>
      <c r="C92" s="4" t="s">
        <v>84</v>
      </c>
      <c r="D92" s="3" t="s">
        <v>10</v>
      </c>
      <c r="E92" s="11">
        <v>3</v>
      </c>
      <c r="F92" s="5">
        <v>0.21875407420654755</v>
      </c>
      <c r="G92" s="10">
        <v>0.16258642566186099</v>
      </c>
      <c r="H92" s="10">
        <v>9.7681169616051999E-2</v>
      </c>
      <c r="I92" s="10">
        <v>0.348200639155203</v>
      </c>
      <c r="J92" s="10">
        <v>0.26601971345095099</v>
      </c>
    </row>
    <row r="93" spans="2:10" x14ac:dyDescent="0.25">
      <c r="B93" s="32">
        <v>16478736000100</v>
      </c>
      <c r="C93" s="4" t="s">
        <v>542</v>
      </c>
      <c r="D93" s="3" t="s">
        <v>2</v>
      </c>
      <c r="E93" s="11">
        <v>3</v>
      </c>
      <c r="F93" s="5">
        <v>0.19470143061954434</v>
      </c>
      <c r="G93" s="10">
        <v>0.17482719630535101</v>
      </c>
      <c r="H93" s="10">
        <v>9.7681169616051999E-2</v>
      </c>
      <c r="I93" s="10">
        <v>0.348200639155203</v>
      </c>
      <c r="J93" s="10">
        <v>0.26601971345095099</v>
      </c>
    </row>
    <row r="94" spans="2:10" x14ac:dyDescent="0.25">
      <c r="B94" s="32">
        <v>16575253000123</v>
      </c>
      <c r="C94" s="4" t="s">
        <v>629</v>
      </c>
      <c r="D94" s="3" t="s">
        <v>2</v>
      </c>
      <c r="E94" s="11">
        <v>3</v>
      </c>
      <c r="F94" s="5">
        <v>4.5284758535503719E-2</v>
      </c>
      <c r="G94" s="10">
        <v>0.105948046125247</v>
      </c>
      <c r="H94" s="10">
        <v>9.7681169616051999E-2</v>
      </c>
      <c r="I94" s="10">
        <v>0.348200639155203</v>
      </c>
      <c r="J94" s="10">
        <v>0.26601971345095099</v>
      </c>
    </row>
    <row r="95" spans="2:10" x14ac:dyDescent="0.25">
      <c r="B95" s="32">
        <v>16619471000112</v>
      </c>
      <c r="C95" s="4" t="s">
        <v>671</v>
      </c>
      <c r="D95" s="3" t="s">
        <v>2</v>
      </c>
      <c r="E95" s="11">
        <v>3</v>
      </c>
      <c r="F95" s="5">
        <v>-5.5459887089759868E-7</v>
      </c>
      <c r="G95" s="10">
        <v>8.0789033405675295E-2</v>
      </c>
      <c r="H95" s="10">
        <v>9.7681169616051999E-2</v>
      </c>
      <c r="I95" s="10">
        <v>0.348200639155203</v>
      </c>
      <c r="J95" s="10">
        <v>0.26601971345095099</v>
      </c>
    </row>
    <row r="96" spans="2:10" x14ac:dyDescent="0.25">
      <c r="B96" s="32">
        <v>16718289000119</v>
      </c>
      <c r="C96" s="4" t="s">
        <v>564</v>
      </c>
      <c r="D96" s="3" t="s">
        <v>8</v>
      </c>
      <c r="E96" s="11">
        <v>3</v>
      </c>
      <c r="F96" s="5">
        <v>0.13608092083701737</v>
      </c>
      <c r="G96" s="10">
        <v>0.119078368672485</v>
      </c>
      <c r="H96" s="10">
        <v>9.7681169616051999E-2</v>
      </c>
      <c r="I96" s="10">
        <v>0.348200639155203</v>
      </c>
      <c r="J96" s="10">
        <v>0.26601971345095099</v>
      </c>
    </row>
    <row r="97" spans="2:10" x14ac:dyDescent="0.25">
      <c r="B97" s="32">
        <v>16858948000112</v>
      </c>
      <c r="C97" s="4" t="s">
        <v>268</v>
      </c>
      <c r="D97" s="3" t="s">
        <v>2</v>
      </c>
      <c r="E97" s="11">
        <v>3</v>
      </c>
      <c r="F97" s="5">
        <v>7.3373857520959804E-2</v>
      </c>
      <c r="G97" s="10">
        <v>0.102630239247401</v>
      </c>
      <c r="H97" s="10">
        <v>9.7681169616051999E-2</v>
      </c>
      <c r="I97" s="10">
        <v>0.348200639155203</v>
      </c>
      <c r="J97" s="10">
        <v>0.26601971345095099</v>
      </c>
    </row>
    <row r="98" spans="2:10" x14ac:dyDescent="0.25">
      <c r="B98" s="32">
        <v>16866522000100</v>
      </c>
      <c r="C98" s="4" t="s">
        <v>229</v>
      </c>
      <c r="D98" s="3" t="s">
        <v>2</v>
      </c>
      <c r="E98" s="11">
        <v>3</v>
      </c>
      <c r="F98" s="5">
        <v>0.11532664077148433</v>
      </c>
      <c r="G98" s="10">
        <v>0.13483703499381799</v>
      </c>
      <c r="H98" s="10">
        <v>9.7681169616051999E-2</v>
      </c>
      <c r="I98" s="10">
        <v>0.348200639155203</v>
      </c>
      <c r="J98" s="10">
        <v>0.26601971345095099</v>
      </c>
    </row>
    <row r="99" spans="2:10" x14ac:dyDescent="0.25">
      <c r="B99" s="32">
        <v>17036470000108</v>
      </c>
      <c r="C99" s="4" t="s">
        <v>554</v>
      </c>
      <c r="D99" s="3" t="s">
        <v>8</v>
      </c>
      <c r="E99" s="11">
        <v>3</v>
      </c>
      <c r="F99" s="5">
        <v>0.17978425431281778</v>
      </c>
      <c r="G99" s="10">
        <v>0.18242109014591801</v>
      </c>
      <c r="H99" s="10">
        <v>9.7681169616051999E-2</v>
      </c>
      <c r="I99" s="10">
        <v>0.348200639155203</v>
      </c>
      <c r="J99" s="10">
        <v>0.26601971345095099</v>
      </c>
    </row>
    <row r="100" spans="2:10" x14ac:dyDescent="0.25">
      <c r="B100" s="32">
        <v>17036474000196</v>
      </c>
      <c r="C100" s="4" t="s">
        <v>108</v>
      </c>
      <c r="D100" s="3" t="s">
        <v>8</v>
      </c>
      <c r="E100" s="11">
        <v>3</v>
      </c>
      <c r="F100" s="5">
        <v>0.18858787614668446</v>
      </c>
      <c r="G100" s="10">
        <v>0.16007346907204001</v>
      </c>
      <c r="H100" s="10">
        <v>9.7681169616051999E-2</v>
      </c>
      <c r="I100" s="10">
        <v>0.348200639155203</v>
      </c>
      <c r="J100" s="10">
        <v>0.26601971345095099</v>
      </c>
    </row>
    <row r="101" spans="2:10" x14ac:dyDescent="0.25">
      <c r="B101" s="32">
        <v>17051006000190</v>
      </c>
      <c r="C101" s="4" t="s">
        <v>313</v>
      </c>
      <c r="D101" s="3" t="s">
        <v>8</v>
      </c>
      <c r="E101" s="11">
        <v>3</v>
      </c>
      <c r="F101" s="5">
        <v>5.0929478302597551E-2</v>
      </c>
      <c r="G101" s="10">
        <v>0.107035065768122</v>
      </c>
      <c r="H101" s="10">
        <v>9.7681169616051999E-2</v>
      </c>
      <c r="I101" s="10">
        <v>0.348200639155203</v>
      </c>
      <c r="J101" s="10">
        <v>0.26601971345095099</v>
      </c>
    </row>
    <row r="102" spans="2:10" x14ac:dyDescent="0.25">
      <c r="B102" s="32">
        <v>17329638000173</v>
      </c>
      <c r="C102" s="4" t="s">
        <v>123</v>
      </c>
      <c r="D102" s="3" t="s">
        <v>8</v>
      </c>
      <c r="E102" s="11">
        <v>3</v>
      </c>
      <c r="F102" s="5">
        <v>0.16032648163074381</v>
      </c>
      <c r="G102" s="10">
        <v>0.12252812075380901</v>
      </c>
      <c r="H102" s="10">
        <v>9.7681169616051999E-2</v>
      </c>
      <c r="I102" s="10">
        <v>0.348200639155203</v>
      </c>
      <c r="J102" s="10">
        <v>0.26601971345095099</v>
      </c>
    </row>
    <row r="103" spans="2:10" x14ac:dyDescent="0.25">
      <c r="B103" s="32">
        <v>17329642000131</v>
      </c>
      <c r="C103" s="4" t="s">
        <v>125</v>
      </c>
      <c r="D103" s="3" t="s">
        <v>8</v>
      </c>
      <c r="E103" s="11">
        <v>3</v>
      </c>
      <c r="F103" s="5">
        <v>0.17341404461705787</v>
      </c>
      <c r="G103" s="10">
        <v>0.16117166110279299</v>
      </c>
      <c r="H103" s="10">
        <v>9.7681169616051999E-2</v>
      </c>
      <c r="I103" s="10">
        <v>0.348200639155203</v>
      </c>
      <c r="J103" s="10">
        <v>0.26601971345095099</v>
      </c>
    </row>
    <row r="104" spans="2:10" x14ac:dyDescent="0.25">
      <c r="B104" s="32">
        <v>17329644000120</v>
      </c>
      <c r="C104" s="4" t="s">
        <v>121</v>
      </c>
      <c r="D104" s="3" t="s">
        <v>8</v>
      </c>
      <c r="E104" s="11">
        <v>3</v>
      </c>
      <c r="F104" s="5">
        <v>0.17306617379000844</v>
      </c>
      <c r="G104" s="10">
        <v>0.15029873775983499</v>
      </c>
      <c r="H104" s="10">
        <v>9.7681169616051999E-2</v>
      </c>
      <c r="I104" s="10">
        <v>0.348200639155203</v>
      </c>
      <c r="J104" s="10">
        <v>0.26601971345095099</v>
      </c>
    </row>
    <row r="105" spans="2:10" x14ac:dyDescent="0.25">
      <c r="B105" s="32">
        <v>17329651000122</v>
      </c>
      <c r="C105" s="4" t="s">
        <v>308</v>
      </c>
      <c r="D105" s="3" t="s">
        <v>8</v>
      </c>
      <c r="E105" s="11">
        <v>3</v>
      </c>
      <c r="F105" s="5">
        <v>8.8590067643083414E-2</v>
      </c>
      <c r="G105" s="10">
        <v>0.114589239764767</v>
      </c>
      <c r="H105" s="10">
        <v>9.7681169616051999E-2</v>
      </c>
      <c r="I105" s="10">
        <v>0.348200639155203</v>
      </c>
      <c r="J105" s="10">
        <v>0.26601971345095099</v>
      </c>
    </row>
    <row r="106" spans="2:10" x14ac:dyDescent="0.25">
      <c r="B106" s="32">
        <v>17329695000152</v>
      </c>
      <c r="C106" s="4" t="s">
        <v>161</v>
      </c>
      <c r="D106" s="3" t="s">
        <v>8</v>
      </c>
      <c r="E106" s="11">
        <v>3</v>
      </c>
      <c r="F106" s="5">
        <v>0.11639999013295424</v>
      </c>
      <c r="G106" s="10">
        <v>0.13466088739534701</v>
      </c>
      <c r="H106" s="10">
        <v>9.7681169616051999E-2</v>
      </c>
      <c r="I106" s="10">
        <v>0.348200639155203</v>
      </c>
      <c r="J106" s="10">
        <v>0.26601971345095099</v>
      </c>
    </row>
    <row r="107" spans="2:10" x14ac:dyDescent="0.25">
      <c r="B107" s="32">
        <v>17329774000163</v>
      </c>
      <c r="C107" s="4" t="s">
        <v>138</v>
      </c>
      <c r="D107" s="3" t="s">
        <v>8</v>
      </c>
      <c r="E107" s="11">
        <v>3</v>
      </c>
      <c r="F107" s="5">
        <v>0.17028080086717196</v>
      </c>
      <c r="G107" s="10">
        <v>0.14552050800448199</v>
      </c>
      <c r="H107" s="10">
        <v>9.7681169616051999E-2</v>
      </c>
      <c r="I107" s="10">
        <v>0.348200639155203</v>
      </c>
      <c r="J107" s="10">
        <v>0.26601971345095099</v>
      </c>
    </row>
    <row r="108" spans="2:10" x14ac:dyDescent="0.25">
      <c r="B108" s="32">
        <v>17329785000143</v>
      </c>
      <c r="C108" s="4" t="s">
        <v>601</v>
      </c>
      <c r="D108" s="3" t="s">
        <v>8</v>
      </c>
      <c r="E108" s="11">
        <v>3</v>
      </c>
      <c r="F108" s="5">
        <v>0.15590418145368315</v>
      </c>
      <c r="G108" s="10">
        <v>0.168987356046917</v>
      </c>
      <c r="H108" s="10">
        <v>9.7681169616051999E-2</v>
      </c>
      <c r="I108" s="10">
        <v>0.348200639155203</v>
      </c>
      <c r="J108" s="10">
        <v>0.26601971345095099</v>
      </c>
    </row>
    <row r="109" spans="2:10" x14ac:dyDescent="0.25">
      <c r="B109" s="32">
        <v>17340337000140</v>
      </c>
      <c r="C109" s="4" t="s">
        <v>519</v>
      </c>
      <c r="D109" s="3" t="s">
        <v>2</v>
      </c>
      <c r="E109" s="11">
        <v>3</v>
      </c>
      <c r="F109" s="5">
        <v>-2.6446948924417655E-7</v>
      </c>
      <c r="G109" s="10">
        <v>8.1541517370187402E-2</v>
      </c>
      <c r="H109" s="10">
        <v>9.7681169616051999E-2</v>
      </c>
      <c r="I109" s="10">
        <v>0.348200639155203</v>
      </c>
      <c r="J109" s="10">
        <v>0.26601971345095099</v>
      </c>
    </row>
    <row r="110" spans="2:10" x14ac:dyDescent="0.25">
      <c r="B110" s="32">
        <v>17342249000188</v>
      </c>
      <c r="C110" s="4" t="s">
        <v>78</v>
      </c>
      <c r="D110" s="3" t="s">
        <v>32</v>
      </c>
      <c r="E110" s="11">
        <v>3</v>
      </c>
      <c r="F110" s="5">
        <v>0.25586492229195634</v>
      </c>
      <c r="G110" s="10">
        <v>0.19623013823034499</v>
      </c>
      <c r="H110" s="10">
        <v>9.7681169616051999E-2</v>
      </c>
      <c r="I110" s="10">
        <v>0.348200639155203</v>
      </c>
      <c r="J110" s="10">
        <v>0.26601971345095099</v>
      </c>
    </row>
    <row r="111" spans="2:10" x14ac:dyDescent="0.25">
      <c r="B111" s="32">
        <v>17420032000149</v>
      </c>
      <c r="C111" s="4" t="s">
        <v>95</v>
      </c>
      <c r="D111" s="3" t="s">
        <v>8</v>
      </c>
      <c r="E111" s="11">
        <v>3</v>
      </c>
      <c r="F111" s="5">
        <v>0.19233058768223432</v>
      </c>
      <c r="G111" s="10">
        <v>0.159901355642247</v>
      </c>
      <c r="H111" s="10">
        <v>9.7681169616051999E-2</v>
      </c>
      <c r="I111" s="10">
        <v>0.348200639155203</v>
      </c>
      <c r="J111" s="10">
        <v>0.26601971345095099</v>
      </c>
    </row>
    <row r="112" spans="2:10" x14ac:dyDescent="0.25">
      <c r="B112" s="32">
        <v>17420042000184</v>
      </c>
      <c r="C112" s="4" t="s">
        <v>548</v>
      </c>
      <c r="D112" s="3" t="s">
        <v>8</v>
      </c>
      <c r="E112" s="11">
        <v>3</v>
      </c>
      <c r="F112" s="5">
        <v>0.18083268653258039</v>
      </c>
      <c r="G112" s="10">
        <v>0.190758665648007</v>
      </c>
      <c r="H112" s="10">
        <v>9.7681169616051999E-2</v>
      </c>
      <c r="I112" s="10">
        <v>0.348200639155203</v>
      </c>
      <c r="J112" s="10">
        <v>0.26601971345095099</v>
      </c>
    </row>
    <row r="113" spans="2:10" x14ac:dyDescent="0.25">
      <c r="B113" s="32">
        <v>17709820000150</v>
      </c>
      <c r="C113" s="4" t="s">
        <v>188</v>
      </c>
      <c r="D113" s="3" t="s">
        <v>2</v>
      </c>
      <c r="E113" s="11">
        <v>3</v>
      </c>
      <c r="F113" s="5">
        <v>6.8762127397872019E-2</v>
      </c>
      <c r="G113" s="10">
        <v>0.10577704494512701</v>
      </c>
      <c r="H113" s="10">
        <v>9.7681169616051999E-2</v>
      </c>
      <c r="I113" s="10">
        <v>0.348200639155203</v>
      </c>
      <c r="J113" s="10">
        <v>0.26601971345095099</v>
      </c>
    </row>
    <row r="114" spans="2:10" x14ac:dyDescent="0.25">
      <c r="B114" s="32">
        <v>17758849000121</v>
      </c>
      <c r="C114" s="4" t="s">
        <v>86</v>
      </c>
      <c r="D114" s="3" t="s">
        <v>8</v>
      </c>
      <c r="E114" s="11">
        <v>3</v>
      </c>
      <c r="F114" s="5">
        <v>0.16769787972948769</v>
      </c>
      <c r="G114" s="10">
        <v>0.19513539084506701</v>
      </c>
      <c r="H114" s="10">
        <v>9.7681169616051999E-2</v>
      </c>
      <c r="I114" s="10">
        <v>0.348200639155203</v>
      </c>
      <c r="J114" s="10">
        <v>0.26601971345095099</v>
      </c>
    </row>
    <row r="115" spans="2:10" x14ac:dyDescent="0.25">
      <c r="B115" s="32">
        <v>17759707000189</v>
      </c>
      <c r="C115" s="4" t="s">
        <v>536</v>
      </c>
      <c r="D115" s="3" t="s">
        <v>8</v>
      </c>
      <c r="E115" s="11">
        <v>3</v>
      </c>
      <c r="F115" s="5">
        <v>0.19809558288424325</v>
      </c>
      <c r="G115" s="10">
        <v>0.17511788994225899</v>
      </c>
      <c r="H115" s="10">
        <v>9.7681169616051999E-2</v>
      </c>
      <c r="I115" s="10">
        <v>0.348200639155203</v>
      </c>
      <c r="J115" s="10">
        <v>0.26601971345095099</v>
      </c>
    </row>
    <row r="116" spans="2:10" x14ac:dyDescent="0.25">
      <c r="B116" s="32">
        <v>17797400000172</v>
      </c>
      <c r="C116" s="4" t="s">
        <v>559</v>
      </c>
      <c r="D116" s="3" t="s">
        <v>9</v>
      </c>
      <c r="E116" s="11">
        <v>3</v>
      </c>
      <c r="F116" s="5">
        <v>0.17036270885172652</v>
      </c>
      <c r="G116" s="10">
        <v>0.32977007135516101</v>
      </c>
      <c r="H116" s="10">
        <v>9.7681169616051999E-2</v>
      </c>
      <c r="I116" s="10">
        <v>0.348200639155203</v>
      </c>
      <c r="J116" s="10">
        <v>0.26601971345095099</v>
      </c>
    </row>
    <row r="117" spans="2:10" x14ac:dyDescent="0.25">
      <c r="B117" s="32">
        <v>17892725000134</v>
      </c>
      <c r="C117" s="4" t="s">
        <v>252</v>
      </c>
      <c r="D117" s="3" t="s">
        <v>32</v>
      </c>
      <c r="E117" s="11">
        <v>3</v>
      </c>
      <c r="F117" s="5">
        <v>0.11124157017744073</v>
      </c>
      <c r="G117" s="10">
        <v>0.12696229170947701</v>
      </c>
      <c r="H117" s="10">
        <v>9.7681169616051999E-2</v>
      </c>
      <c r="I117" s="10">
        <v>0.348200639155203</v>
      </c>
      <c r="J117" s="10">
        <v>0.26601971345095099</v>
      </c>
    </row>
    <row r="118" spans="2:10" x14ac:dyDescent="0.25">
      <c r="B118" s="32">
        <v>17955558000123</v>
      </c>
      <c r="C118" s="4" t="s">
        <v>400</v>
      </c>
      <c r="D118" s="3" t="s">
        <v>31</v>
      </c>
      <c r="E118" s="11">
        <v>3</v>
      </c>
      <c r="F118" s="5">
        <v>-7.0236408245825709E-8</v>
      </c>
      <c r="G118" s="10">
        <v>9.30883026371081E-2</v>
      </c>
      <c r="H118" s="10">
        <v>9.7681169616051999E-2</v>
      </c>
      <c r="I118" s="10">
        <v>0.348200639155203</v>
      </c>
      <c r="J118" s="10">
        <v>0.26601971345095099</v>
      </c>
    </row>
    <row r="119" spans="2:10" x14ac:dyDescent="0.25">
      <c r="B119" s="32">
        <v>18052115000195</v>
      </c>
      <c r="C119" s="4" t="s">
        <v>397</v>
      </c>
      <c r="D119" s="3" t="s">
        <v>2</v>
      </c>
      <c r="E119" s="11">
        <v>3</v>
      </c>
      <c r="F119" s="5">
        <v>-2.9799327219452472E-8</v>
      </c>
      <c r="G119" s="10">
        <v>9.4484735533681793E-2</v>
      </c>
      <c r="H119" s="10">
        <v>9.7681169616051999E-2</v>
      </c>
      <c r="I119" s="10">
        <v>0.348200639155203</v>
      </c>
      <c r="J119" s="10">
        <v>0.26601971345095099</v>
      </c>
    </row>
    <row r="120" spans="2:10" x14ac:dyDescent="0.25">
      <c r="B120" s="32">
        <v>18160544000186</v>
      </c>
      <c r="C120" s="4" t="s">
        <v>58</v>
      </c>
      <c r="D120" s="3" t="s">
        <v>7</v>
      </c>
      <c r="E120" s="11">
        <v>3</v>
      </c>
      <c r="F120" s="5">
        <v>0.10054904787142897</v>
      </c>
      <c r="G120" s="10">
        <v>0.20643759975510401</v>
      </c>
      <c r="H120" s="10">
        <v>9.7681169616051999E-2</v>
      </c>
      <c r="I120" s="10">
        <v>0.348200639155203</v>
      </c>
      <c r="J120" s="10">
        <v>0.26601971345095099</v>
      </c>
    </row>
    <row r="121" spans="2:10" x14ac:dyDescent="0.25">
      <c r="B121" s="32">
        <v>18525591000186</v>
      </c>
      <c r="C121" s="4" t="s">
        <v>104</v>
      </c>
      <c r="D121" s="3" t="s">
        <v>3</v>
      </c>
      <c r="E121" s="11">
        <v>3</v>
      </c>
      <c r="F121" s="5">
        <v>0.15790446599725433</v>
      </c>
      <c r="G121" s="10">
        <v>0.12592854932786501</v>
      </c>
      <c r="H121" s="10">
        <v>9.7681169616051999E-2</v>
      </c>
      <c r="I121" s="10">
        <v>0.348200639155203</v>
      </c>
      <c r="J121" s="10">
        <v>0.26601971345095099</v>
      </c>
    </row>
    <row r="122" spans="2:10" x14ac:dyDescent="0.25">
      <c r="B122" s="32">
        <v>18576635000105</v>
      </c>
      <c r="C122" s="4" t="s">
        <v>114</v>
      </c>
      <c r="D122" s="3" t="s">
        <v>3</v>
      </c>
      <c r="E122" s="11">
        <v>3</v>
      </c>
      <c r="F122" s="5">
        <v>0.14754669175356172</v>
      </c>
      <c r="G122" s="10">
        <v>0.111402916014351</v>
      </c>
      <c r="H122" s="10">
        <v>9.7681169616051999E-2</v>
      </c>
      <c r="I122" s="10">
        <v>0.348200639155203</v>
      </c>
      <c r="J122" s="10">
        <v>0.26601971345095099</v>
      </c>
    </row>
    <row r="123" spans="2:10" x14ac:dyDescent="0.25">
      <c r="B123" s="32">
        <v>18599971000165</v>
      </c>
      <c r="C123" s="4" t="s">
        <v>569</v>
      </c>
      <c r="D123" s="3" t="s">
        <v>12</v>
      </c>
      <c r="E123" s="11">
        <v>3</v>
      </c>
      <c r="F123" s="5">
        <v>0.15358549681628952</v>
      </c>
      <c r="G123" s="10">
        <v>0.155106044757684</v>
      </c>
      <c r="H123" s="10">
        <v>9.7681169616051999E-2</v>
      </c>
      <c r="I123" s="10">
        <v>0.348200639155203</v>
      </c>
      <c r="J123" s="10">
        <v>0.26601971345095099</v>
      </c>
    </row>
    <row r="124" spans="2:10" x14ac:dyDescent="0.25">
      <c r="B124" s="32">
        <v>18602392000124</v>
      </c>
      <c r="C124" s="4" t="s">
        <v>167</v>
      </c>
      <c r="D124" s="3" t="s">
        <v>13</v>
      </c>
      <c r="E124" s="11">
        <v>3</v>
      </c>
      <c r="F124" s="5">
        <v>0.13356059517781441</v>
      </c>
      <c r="G124" s="10">
        <v>0.12785468995854099</v>
      </c>
      <c r="H124" s="10">
        <v>9.7681169616051999E-2</v>
      </c>
      <c r="I124" s="10">
        <v>0.348200639155203</v>
      </c>
      <c r="J124" s="10">
        <v>0.26601971345095099</v>
      </c>
    </row>
    <row r="125" spans="2:10" x14ac:dyDescent="0.25">
      <c r="B125" s="32">
        <v>18719735000135</v>
      </c>
      <c r="C125" s="4" t="s">
        <v>374</v>
      </c>
      <c r="D125" s="3" t="s">
        <v>11</v>
      </c>
      <c r="E125" s="11">
        <v>3</v>
      </c>
      <c r="F125" s="5">
        <v>7.0827095454594008E-2</v>
      </c>
      <c r="G125" s="10">
        <v>0.120193681551082</v>
      </c>
      <c r="H125" s="10">
        <v>9.7681169616051999E-2</v>
      </c>
      <c r="I125" s="10">
        <v>0.348200639155203</v>
      </c>
      <c r="J125" s="10">
        <v>0.26601971345095099</v>
      </c>
    </row>
    <row r="126" spans="2:10" x14ac:dyDescent="0.25">
      <c r="B126" s="32">
        <v>18766403000101</v>
      </c>
      <c r="C126" s="4" t="s">
        <v>311</v>
      </c>
      <c r="D126" s="3" t="s">
        <v>31</v>
      </c>
      <c r="E126" s="11">
        <v>3</v>
      </c>
      <c r="F126" s="5">
        <v>9.7669167303257434E-2</v>
      </c>
      <c r="G126" s="10">
        <v>0.160784198956088</v>
      </c>
      <c r="H126" s="10">
        <v>9.7681169616051999E-2</v>
      </c>
      <c r="I126" s="10">
        <v>0.348200639155203</v>
      </c>
      <c r="J126" s="10">
        <v>0.26601971345095099</v>
      </c>
    </row>
    <row r="127" spans="2:10" x14ac:dyDescent="0.25">
      <c r="B127" s="32">
        <v>18766488000128</v>
      </c>
      <c r="C127" s="4" t="s">
        <v>521</v>
      </c>
      <c r="D127" s="3" t="s">
        <v>31</v>
      </c>
      <c r="E127" s="11">
        <v>3</v>
      </c>
      <c r="F127" s="5">
        <v>-7.1598623305258639E-7</v>
      </c>
      <c r="G127" s="10">
        <v>7.2894888855764103E-2</v>
      </c>
      <c r="H127" s="10">
        <v>9.7681169616051999E-2</v>
      </c>
      <c r="I127" s="10">
        <v>0.348200639155203</v>
      </c>
      <c r="J127" s="10">
        <v>0.26601971345095099</v>
      </c>
    </row>
    <row r="128" spans="2:10" x14ac:dyDescent="0.25">
      <c r="B128" s="32">
        <v>18839093000108</v>
      </c>
      <c r="C128" s="4" t="s">
        <v>236</v>
      </c>
      <c r="D128" s="3" t="s">
        <v>3</v>
      </c>
      <c r="E128" s="11">
        <v>3</v>
      </c>
      <c r="F128" s="5">
        <v>0.13743779899330244</v>
      </c>
      <c r="G128" s="10">
        <v>0.14824048729074801</v>
      </c>
      <c r="H128" s="10">
        <v>9.7681169616051999E-2</v>
      </c>
      <c r="I128" s="10">
        <v>0.348200639155203</v>
      </c>
      <c r="J128" s="10">
        <v>0.26601971345095099</v>
      </c>
    </row>
    <row r="129" spans="2:10" x14ac:dyDescent="0.25">
      <c r="B129" s="32">
        <v>18850074000182</v>
      </c>
      <c r="C129" s="4" t="s">
        <v>186</v>
      </c>
      <c r="D129" s="3" t="s">
        <v>3</v>
      </c>
      <c r="E129" s="11">
        <v>3</v>
      </c>
      <c r="F129" s="5">
        <v>0.10624499248980905</v>
      </c>
      <c r="G129" s="10">
        <v>0.12350672990075701</v>
      </c>
      <c r="H129" s="10">
        <v>9.7681169616051999E-2</v>
      </c>
      <c r="I129" s="10">
        <v>0.348200639155203</v>
      </c>
      <c r="J129" s="10">
        <v>0.26601971345095099</v>
      </c>
    </row>
    <row r="130" spans="2:10" x14ac:dyDescent="0.25">
      <c r="B130" s="32">
        <v>18868879000153</v>
      </c>
      <c r="C130" s="4" t="s">
        <v>249</v>
      </c>
      <c r="D130" s="3" t="s">
        <v>3</v>
      </c>
      <c r="E130" s="11">
        <v>3</v>
      </c>
      <c r="F130" s="5">
        <v>9.6991215421983398E-2</v>
      </c>
      <c r="G130" s="10">
        <v>0.108289063838795</v>
      </c>
      <c r="H130" s="10">
        <v>9.7681169616051999E-2</v>
      </c>
      <c r="I130" s="10">
        <v>0.348200639155203</v>
      </c>
      <c r="J130" s="10">
        <v>0.26601971345095099</v>
      </c>
    </row>
    <row r="131" spans="2:10" x14ac:dyDescent="0.25">
      <c r="B131" s="32">
        <v>18945404000113</v>
      </c>
      <c r="C131" s="4" t="s">
        <v>194</v>
      </c>
      <c r="D131" s="3" t="s">
        <v>2</v>
      </c>
      <c r="E131" s="11">
        <v>3</v>
      </c>
      <c r="F131" s="5">
        <v>0.1232063820891004</v>
      </c>
      <c r="G131" s="10">
        <v>0.19677854825395999</v>
      </c>
      <c r="H131" s="10">
        <v>9.7681169616051999E-2</v>
      </c>
      <c r="I131" s="10">
        <v>0.348200639155203</v>
      </c>
      <c r="J131" s="10">
        <v>0.26601971345095099</v>
      </c>
    </row>
    <row r="132" spans="2:10" x14ac:dyDescent="0.25">
      <c r="B132" s="32">
        <v>18999715000165</v>
      </c>
      <c r="C132" s="4" t="s">
        <v>96</v>
      </c>
      <c r="D132" s="3" t="s">
        <v>2</v>
      </c>
      <c r="E132" s="11">
        <v>3</v>
      </c>
      <c r="F132" s="5">
        <v>0.18471654797671255</v>
      </c>
      <c r="G132" s="10">
        <v>0.154614821834342</v>
      </c>
      <c r="H132" s="10">
        <v>9.7681169616051999E-2</v>
      </c>
      <c r="I132" s="10">
        <v>0.348200639155203</v>
      </c>
      <c r="J132" s="10">
        <v>0.26601971345095099</v>
      </c>
    </row>
    <row r="133" spans="2:10" x14ac:dyDescent="0.25">
      <c r="B133" s="32">
        <v>19365848000142</v>
      </c>
      <c r="C133" s="4" t="s">
        <v>624</v>
      </c>
      <c r="D133" s="3" t="s">
        <v>3</v>
      </c>
      <c r="E133" s="11">
        <v>3</v>
      </c>
      <c r="F133" s="5">
        <v>7.1755150228965378E-2</v>
      </c>
      <c r="G133" s="10">
        <v>0.129578618323164</v>
      </c>
      <c r="H133" s="10">
        <v>9.7681169616051999E-2</v>
      </c>
      <c r="I133" s="10">
        <v>0.348200639155203</v>
      </c>
      <c r="J133" s="10">
        <v>0.26601971345095099</v>
      </c>
    </row>
    <row r="134" spans="2:10" x14ac:dyDescent="0.25">
      <c r="B134" s="32">
        <v>19573271000164</v>
      </c>
      <c r="C134" s="4" t="s">
        <v>88</v>
      </c>
      <c r="D134" s="3" t="s">
        <v>3</v>
      </c>
      <c r="E134" s="11">
        <v>3</v>
      </c>
      <c r="F134" s="5">
        <v>0.18658882393065682</v>
      </c>
      <c r="G134" s="10">
        <v>0.14435253983831001</v>
      </c>
      <c r="H134" s="10">
        <v>9.7681169616051999E-2</v>
      </c>
      <c r="I134" s="10">
        <v>0.348200639155203</v>
      </c>
      <c r="J134" s="10">
        <v>0.26601971345095099</v>
      </c>
    </row>
    <row r="135" spans="2:10" x14ac:dyDescent="0.25">
      <c r="B135" s="32">
        <v>19574502000154</v>
      </c>
      <c r="C135" s="4" t="s">
        <v>222</v>
      </c>
      <c r="D135" s="3" t="s">
        <v>3</v>
      </c>
      <c r="E135" s="11">
        <v>3</v>
      </c>
      <c r="F135" s="5">
        <v>8.5188248821492868E-2</v>
      </c>
      <c r="G135" s="10">
        <v>0.106971590496258</v>
      </c>
      <c r="H135" s="10">
        <v>9.7681169616051999E-2</v>
      </c>
      <c r="I135" s="10">
        <v>0.348200639155203</v>
      </c>
      <c r="J135" s="10">
        <v>0.26601971345095099</v>
      </c>
    </row>
    <row r="136" spans="2:10" x14ac:dyDescent="0.25">
      <c r="B136" s="32">
        <v>19997275000170</v>
      </c>
      <c r="C136" s="4" t="s">
        <v>316</v>
      </c>
      <c r="D136" s="3" t="s">
        <v>3</v>
      </c>
      <c r="E136" s="11">
        <v>3</v>
      </c>
      <c r="F136" s="5">
        <v>7.756107274737381E-2</v>
      </c>
      <c r="G136" s="10">
        <v>0.109046732881491</v>
      </c>
      <c r="H136" s="10">
        <v>9.7681169616051999E-2</v>
      </c>
      <c r="I136" s="10">
        <v>0.348200639155203</v>
      </c>
      <c r="J136" s="10">
        <v>0.26601971345095099</v>
      </c>
    </row>
    <row r="137" spans="2:10" x14ac:dyDescent="0.25">
      <c r="B137" s="32">
        <v>20057809000167</v>
      </c>
      <c r="C137" s="4" t="s">
        <v>170</v>
      </c>
      <c r="D137" s="3" t="s">
        <v>32</v>
      </c>
      <c r="E137" s="11">
        <v>3</v>
      </c>
      <c r="F137" s="5">
        <v>0.14718324772947811</v>
      </c>
      <c r="G137" s="10">
        <v>0.17085541043184199</v>
      </c>
      <c r="H137" s="10">
        <v>9.7681169616051999E-2</v>
      </c>
      <c r="I137" s="10">
        <v>0.348200639155203</v>
      </c>
      <c r="J137" s="10">
        <v>0.26601971345095099</v>
      </c>
    </row>
    <row r="138" spans="2:10" x14ac:dyDescent="0.25">
      <c r="B138" s="32">
        <v>20058106000153</v>
      </c>
      <c r="C138" s="4" t="s">
        <v>251</v>
      </c>
      <c r="D138" s="3" t="s">
        <v>32</v>
      </c>
      <c r="E138" s="11">
        <v>3</v>
      </c>
      <c r="F138" s="5">
        <v>0.10735879664570275</v>
      </c>
      <c r="G138" s="10">
        <v>0.13850087361976399</v>
      </c>
      <c r="H138" s="10">
        <v>9.7681169616051999E-2</v>
      </c>
      <c r="I138" s="10">
        <v>0.348200639155203</v>
      </c>
      <c r="J138" s="10">
        <v>0.26601971345095099</v>
      </c>
    </row>
    <row r="139" spans="2:10" x14ac:dyDescent="0.25">
      <c r="B139" s="32">
        <v>20147441000128</v>
      </c>
      <c r="C139" s="4" t="s">
        <v>159</v>
      </c>
      <c r="D139" s="3" t="s">
        <v>8</v>
      </c>
      <c r="E139" s="11">
        <v>3</v>
      </c>
      <c r="F139" s="5">
        <v>0.16264879663799287</v>
      </c>
      <c r="G139" s="10">
        <v>0.138757960858093</v>
      </c>
      <c r="H139" s="10">
        <v>9.7681169616051999E-2</v>
      </c>
      <c r="I139" s="10">
        <v>0.348200639155203</v>
      </c>
      <c r="J139" s="10">
        <v>0.26601971345095099</v>
      </c>
    </row>
    <row r="140" spans="2:10" x14ac:dyDescent="0.25">
      <c r="B140" s="32">
        <v>20147630000109</v>
      </c>
      <c r="C140" s="4" t="s">
        <v>120</v>
      </c>
      <c r="D140" s="3" t="s">
        <v>8</v>
      </c>
      <c r="E140" s="11">
        <v>3</v>
      </c>
      <c r="F140" s="5">
        <v>0.17175435603437544</v>
      </c>
      <c r="G140" s="10">
        <v>0.21840351414403</v>
      </c>
      <c r="H140" s="10">
        <v>9.7681169616051999E-2</v>
      </c>
      <c r="I140" s="10">
        <v>0.348200639155203</v>
      </c>
      <c r="J140" s="10">
        <v>0.26601971345095099</v>
      </c>
    </row>
    <row r="141" spans="2:10" x14ac:dyDescent="0.25">
      <c r="B141" s="32">
        <v>20170172000110</v>
      </c>
      <c r="C141" s="4" t="s">
        <v>344</v>
      </c>
      <c r="D141" s="3" t="s">
        <v>3</v>
      </c>
      <c r="E141" s="11">
        <v>3</v>
      </c>
      <c r="F141" s="5">
        <v>5.7742770477382084E-2</v>
      </c>
      <c r="G141" s="10">
        <v>0.10618049464205501</v>
      </c>
      <c r="H141" s="10">
        <v>9.7681169616051999E-2</v>
      </c>
      <c r="I141" s="10">
        <v>0.348200639155203</v>
      </c>
      <c r="J141" s="10">
        <v>0.26601971345095099</v>
      </c>
    </row>
    <row r="142" spans="2:10" x14ac:dyDescent="0.25">
      <c r="B142" s="32">
        <v>20206214000126</v>
      </c>
      <c r="C142" s="4" t="s">
        <v>262</v>
      </c>
      <c r="D142" s="3" t="s">
        <v>3</v>
      </c>
      <c r="E142" s="11">
        <v>3</v>
      </c>
      <c r="F142" s="5">
        <v>9.2853020236302944E-2</v>
      </c>
      <c r="G142" s="10">
        <v>0.108436082012313</v>
      </c>
      <c r="H142" s="10">
        <v>9.7681169616051999E-2</v>
      </c>
      <c r="I142" s="10">
        <v>0.348200639155203</v>
      </c>
      <c r="J142" s="10">
        <v>0.26601971345095099</v>
      </c>
    </row>
    <row r="143" spans="2:10" x14ac:dyDescent="0.25">
      <c r="B143" s="32">
        <v>20207629000114</v>
      </c>
      <c r="C143" s="4" t="s">
        <v>337</v>
      </c>
      <c r="D143" s="3" t="s">
        <v>3</v>
      </c>
      <c r="E143" s="11">
        <v>3</v>
      </c>
      <c r="F143" s="5">
        <v>9.0597400361564426E-2</v>
      </c>
      <c r="G143" s="10">
        <v>0.147397926024806</v>
      </c>
      <c r="H143" s="10">
        <v>9.7681169616051999E-2</v>
      </c>
      <c r="I143" s="10">
        <v>0.348200639155203</v>
      </c>
      <c r="J143" s="10">
        <v>0.26601971345095099</v>
      </c>
    </row>
    <row r="144" spans="2:10" x14ac:dyDescent="0.25">
      <c r="B144" s="32">
        <v>20216301000164</v>
      </c>
      <c r="C144" s="4" t="s">
        <v>83</v>
      </c>
      <c r="D144" s="3" t="s">
        <v>10</v>
      </c>
      <c r="E144" s="11">
        <v>3</v>
      </c>
      <c r="F144" s="5">
        <v>0.19214283270832883</v>
      </c>
      <c r="G144" s="10">
        <v>0.25725476706682998</v>
      </c>
      <c r="H144" s="10">
        <v>9.7681169616051999E-2</v>
      </c>
      <c r="I144" s="10">
        <v>0.348200639155203</v>
      </c>
      <c r="J144" s="10">
        <v>0.26601971345095099</v>
      </c>
    </row>
    <row r="145" spans="2:10" x14ac:dyDescent="0.25">
      <c r="B145" s="32">
        <v>20216755000135</v>
      </c>
      <c r="C145" s="4" t="s">
        <v>511</v>
      </c>
      <c r="D145" s="3" t="s">
        <v>10</v>
      </c>
      <c r="E145" s="11">
        <v>3</v>
      </c>
      <c r="F145" s="5">
        <v>-6.8269199091362689E-7</v>
      </c>
      <c r="G145" s="10">
        <v>7.8166226048313095E-2</v>
      </c>
      <c r="H145" s="10">
        <v>9.7681169616051999E-2</v>
      </c>
      <c r="I145" s="10">
        <v>0.348200639155203</v>
      </c>
      <c r="J145" s="10">
        <v>0.26601971345095099</v>
      </c>
    </row>
    <row r="146" spans="2:10" x14ac:dyDescent="0.25">
      <c r="B146" s="32">
        <v>20332753000101</v>
      </c>
      <c r="C146" s="4" t="s">
        <v>260</v>
      </c>
      <c r="D146" s="3" t="s">
        <v>6</v>
      </c>
      <c r="E146" s="11">
        <v>3</v>
      </c>
      <c r="F146" s="5">
        <v>0.14729231921420238</v>
      </c>
      <c r="G146" s="10">
        <v>0.23354584017157001</v>
      </c>
      <c r="H146" s="10">
        <v>9.7681169616051999E-2</v>
      </c>
      <c r="I146" s="10">
        <v>0.348200639155203</v>
      </c>
      <c r="J146" s="10">
        <v>0.26601971345095099</v>
      </c>
    </row>
    <row r="147" spans="2:10" x14ac:dyDescent="0.25">
      <c r="B147" s="32">
        <v>20335640000160</v>
      </c>
      <c r="C147" s="4" t="s">
        <v>528</v>
      </c>
      <c r="D147" s="3" t="s">
        <v>8</v>
      </c>
      <c r="E147" s="11">
        <v>3</v>
      </c>
      <c r="F147" s="5">
        <v>0.22659521237756294</v>
      </c>
      <c r="G147" s="10">
        <v>0.16043056443950801</v>
      </c>
      <c r="H147" s="10">
        <v>9.7681169616051999E-2</v>
      </c>
      <c r="I147" s="10">
        <v>0.348200639155203</v>
      </c>
      <c r="J147" s="10">
        <v>0.26601971345095099</v>
      </c>
    </row>
    <row r="148" spans="2:10" x14ac:dyDescent="0.25">
      <c r="B148" s="32">
        <v>20335674000154</v>
      </c>
      <c r="C148" s="4" t="s">
        <v>102</v>
      </c>
      <c r="D148" s="3" t="s">
        <v>8</v>
      </c>
      <c r="E148" s="11">
        <v>3</v>
      </c>
      <c r="F148" s="5">
        <v>0.19145848735191731</v>
      </c>
      <c r="G148" s="10">
        <v>0.16942508956141999</v>
      </c>
      <c r="H148" s="10">
        <v>9.7681169616051999E-2</v>
      </c>
      <c r="I148" s="10">
        <v>0.348200639155203</v>
      </c>
      <c r="J148" s="10">
        <v>0.26601971345095099</v>
      </c>
    </row>
    <row r="149" spans="2:10" x14ac:dyDescent="0.25">
      <c r="B149" s="32">
        <v>20335700000144</v>
      </c>
      <c r="C149" s="4" t="s">
        <v>607</v>
      </c>
      <c r="D149" s="3" t="s">
        <v>8</v>
      </c>
      <c r="E149" s="11">
        <v>3</v>
      </c>
      <c r="F149" s="5">
        <v>0.13165384376392425</v>
      </c>
      <c r="G149" s="10">
        <v>0.19367245363135199</v>
      </c>
      <c r="H149" s="10">
        <v>9.7681169616051999E-2</v>
      </c>
      <c r="I149" s="10">
        <v>0.348200639155203</v>
      </c>
      <c r="J149" s="10">
        <v>0.26601971345095099</v>
      </c>
    </row>
    <row r="150" spans="2:10" x14ac:dyDescent="0.25">
      <c r="B150" s="32">
        <v>20335724000101</v>
      </c>
      <c r="C150" s="4" t="s">
        <v>91</v>
      </c>
      <c r="D150" s="3" t="s">
        <v>8</v>
      </c>
      <c r="E150" s="11">
        <v>3</v>
      </c>
      <c r="F150" s="5">
        <v>0.18380845978513441</v>
      </c>
      <c r="G150" s="10">
        <v>0.30217009093462599</v>
      </c>
      <c r="H150" s="10">
        <v>9.7681169616051999E-2</v>
      </c>
      <c r="I150" s="10">
        <v>0.348200639155203</v>
      </c>
      <c r="J150" s="10">
        <v>0.26601971345095099</v>
      </c>
    </row>
    <row r="151" spans="2:10" x14ac:dyDescent="0.25">
      <c r="B151" s="32">
        <v>20649461000105</v>
      </c>
      <c r="C151" s="4" t="s">
        <v>264</v>
      </c>
      <c r="D151" s="3" t="s">
        <v>32</v>
      </c>
      <c r="E151" s="11">
        <v>3</v>
      </c>
      <c r="F151" s="5">
        <v>0.11104055814001754</v>
      </c>
      <c r="G151" s="10">
        <v>0.159329927532223</v>
      </c>
      <c r="H151" s="10">
        <v>9.7681169616051999E-2</v>
      </c>
      <c r="I151" s="10">
        <v>0.348200639155203</v>
      </c>
      <c r="J151" s="10">
        <v>0.26601971345095099</v>
      </c>
    </row>
    <row r="152" spans="2:10" x14ac:dyDescent="0.25">
      <c r="B152" s="32">
        <v>20889752000162</v>
      </c>
      <c r="C152" s="4" t="s">
        <v>278</v>
      </c>
      <c r="D152" s="3" t="s">
        <v>32</v>
      </c>
      <c r="E152" s="11">
        <v>3</v>
      </c>
      <c r="F152" s="5">
        <v>9.4848894861513378E-2</v>
      </c>
      <c r="G152" s="10">
        <v>0.14494230581051001</v>
      </c>
      <c r="H152" s="10">
        <v>9.7681169616051999E-2</v>
      </c>
      <c r="I152" s="10">
        <v>0.348200639155203</v>
      </c>
      <c r="J152" s="10">
        <v>0.26601971345095099</v>
      </c>
    </row>
    <row r="153" spans="2:10" x14ac:dyDescent="0.25">
      <c r="B153" s="32">
        <v>20970997000110</v>
      </c>
      <c r="C153" s="4" t="s">
        <v>641</v>
      </c>
      <c r="D153" s="3" t="s">
        <v>3</v>
      </c>
      <c r="E153" s="11">
        <v>3</v>
      </c>
      <c r="F153" s="5">
        <v>4.7525074361734216E-3</v>
      </c>
      <c r="G153" s="10">
        <v>9.70182593782873E-2</v>
      </c>
      <c r="H153" s="10">
        <v>9.7681169616051999E-2</v>
      </c>
      <c r="I153" s="10">
        <v>0.348200639155203</v>
      </c>
      <c r="J153" s="10">
        <v>0.26601971345095099</v>
      </c>
    </row>
    <row r="154" spans="2:10" x14ac:dyDescent="0.25">
      <c r="B154" s="32">
        <v>20970999000109</v>
      </c>
      <c r="C154" s="4" t="s">
        <v>334</v>
      </c>
      <c r="D154" s="3" t="s">
        <v>3</v>
      </c>
      <c r="E154" s="11">
        <v>3</v>
      </c>
      <c r="F154" s="5">
        <v>6.662479262276437E-2</v>
      </c>
      <c r="G154" s="10">
        <v>0.107885012961799</v>
      </c>
      <c r="H154" s="10">
        <v>9.7681169616051999E-2</v>
      </c>
      <c r="I154" s="10">
        <v>0.348200639155203</v>
      </c>
      <c r="J154" s="10">
        <v>0.26601971345095099</v>
      </c>
    </row>
    <row r="155" spans="2:10" x14ac:dyDescent="0.25">
      <c r="B155" s="32">
        <v>20979839000120</v>
      </c>
      <c r="C155" s="4" t="s">
        <v>445</v>
      </c>
      <c r="D155" s="3" t="s">
        <v>3</v>
      </c>
      <c r="E155" s="11">
        <v>3</v>
      </c>
      <c r="F155" s="5">
        <v>-4.3992272233431072E-8</v>
      </c>
      <c r="G155" s="10">
        <v>9.2520259855776596E-2</v>
      </c>
      <c r="H155" s="10">
        <v>9.7681169616051999E-2</v>
      </c>
      <c r="I155" s="10">
        <v>0.348200639155203</v>
      </c>
      <c r="J155" s="10">
        <v>0.26601971345095099</v>
      </c>
    </row>
    <row r="156" spans="2:10" x14ac:dyDescent="0.25">
      <c r="B156" s="32">
        <v>20979841000108</v>
      </c>
      <c r="C156" s="4" t="s">
        <v>141</v>
      </c>
      <c r="D156" s="3" t="s">
        <v>3</v>
      </c>
      <c r="E156" s="11">
        <v>3</v>
      </c>
      <c r="F156" s="5">
        <v>0.13014905551724926</v>
      </c>
      <c r="G156" s="10">
        <v>0.110333099612616</v>
      </c>
      <c r="H156" s="10">
        <v>9.7681169616051999E-2</v>
      </c>
      <c r="I156" s="10">
        <v>0.348200639155203</v>
      </c>
      <c r="J156" s="10">
        <v>0.26601971345095099</v>
      </c>
    </row>
    <row r="157" spans="2:10" x14ac:dyDescent="0.25">
      <c r="B157" s="32">
        <v>21032754000101</v>
      </c>
      <c r="C157" s="4" t="s">
        <v>173</v>
      </c>
      <c r="D157" s="3" t="s">
        <v>3</v>
      </c>
      <c r="E157" s="11">
        <v>3</v>
      </c>
      <c r="F157" s="5">
        <v>0.13329777605732257</v>
      </c>
      <c r="G157" s="10">
        <v>0.115524221628684</v>
      </c>
      <c r="H157" s="10">
        <v>9.7681169616051999E-2</v>
      </c>
      <c r="I157" s="10">
        <v>0.348200639155203</v>
      </c>
      <c r="J157" s="10">
        <v>0.26601971345095099</v>
      </c>
    </row>
    <row r="158" spans="2:10" x14ac:dyDescent="0.25">
      <c r="B158" s="32">
        <v>21053220000153</v>
      </c>
      <c r="C158" s="4" t="s">
        <v>664</v>
      </c>
      <c r="D158" s="3" t="s">
        <v>10</v>
      </c>
      <c r="E158" s="11">
        <v>3</v>
      </c>
      <c r="F158" s="5">
        <v>-9.3213661707360329E-8</v>
      </c>
      <c r="G158" s="10">
        <v>2.4893999999999999E-2</v>
      </c>
      <c r="H158" s="10">
        <v>2.61847700103621E-2</v>
      </c>
      <c r="I158" s="10">
        <v>0.104031312935929</v>
      </c>
      <c r="J158" s="10">
        <v>0.110835947062705</v>
      </c>
    </row>
    <row r="159" spans="2:10" x14ac:dyDescent="0.25">
      <c r="B159" s="32">
        <v>21321520000176</v>
      </c>
      <c r="C159" s="4" t="s">
        <v>92</v>
      </c>
      <c r="D159" s="3" t="s">
        <v>10</v>
      </c>
      <c r="E159" s="11">
        <v>3</v>
      </c>
      <c r="F159" s="5">
        <v>0.18398650364929378</v>
      </c>
      <c r="G159" s="10">
        <v>0.193359114254996</v>
      </c>
      <c r="H159" s="10">
        <v>9.7681169616051999E-2</v>
      </c>
      <c r="I159" s="10">
        <v>0.348200639155203</v>
      </c>
      <c r="J159" s="10">
        <v>0.26601971345095099</v>
      </c>
    </row>
    <row r="160" spans="2:10" x14ac:dyDescent="0.25">
      <c r="B160" s="32">
        <v>21329178000150</v>
      </c>
      <c r="C160" s="4" t="s">
        <v>192</v>
      </c>
      <c r="D160" s="3" t="s">
        <v>6</v>
      </c>
      <c r="E160" s="11">
        <v>3</v>
      </c>
      <c r="F160" s="5">
        <v>0.20307606828487151</v>
      </c>
      <c r="G160" s="10">
        <v>6.1912600000000102E-2</v>
      </c>
      <c r="H160" s="10">
        <v>3.2519633024359999E-2</v>
      </c>
      <c r="I160" s="10">
        <v>0.10920584839443501</v>
      </c>
      <c r="J160" s="10">
        <v>0.12619510313527799</v>
      </c>
    </row>
    <row r="161" spans="2:10" x14ac:dyDescent="0.25">
      <c r="B161" s="32">
        <v>21406486000132</v>
      </c>
      <c r="C161" s="4" t="s">
        <v>307</v>
      </c>
      <c r="D161" s="3" t="s">
        <v>10</v>
      </c>
      <c r="E161" s="11">
        <v>3</v>
      </c>
      <c r="F161" s="5">
        <v>0.12013048587082641</v>
      </c>
      <c r="G161" s="10">
        <v>0.16518550195068599</v>
      </c>
      <c r="H161" s="10">
        <v>9.7681169616051999E-2</v>
      </c>
      <c r="I161" s="10">
        <v>0.348200639155203</v>
      </c>
      <c r="J161" s="10">
        <v>0.26601971345095099</v>
      </c>
    </row>
    <row r="162" spans="2:10" x14ac:dyDescent="0.25">
      <c r="B162" s="32">
        <v>21407014000102</v>
      </c>
      <c r="C162" s="4" t="s">
        <v>510</v>
      </c>
      <c r="D162" s="3" t="s">
        <v>10</v>
      </c>
      <c r="E162" s="11">
        <v>3</v>
      </c>
      <c r="F162" s="5">
        <v>-1.1558469378934931E-7</v>
      </c>
      <c r="G162" s="10">
        <v>8.4501235962491303E-2</v>
      </c>
      <c r="H162" s="10">
        <v>9.7451317929460698E-2</v>
      </c>
      <c r="I162" s="10">
        <v>0.32828060522696001</v>
      </c>
      <c r="J162" s="10">
        <v>0.25483239969982702</v>
      </c>
    </row>
    <row r="163" spans="2:10" x14ac:dyDescent="0.25">
      <c r="B163" s="32">
        <v>21556446000177</v>
      </c>
      <c r="C163" s="4" t="s">
        <v>218</v>
      </c>
      <c r="D163" s="3" t="s">
        <v>32</v>
      </c>
      <c r="E163" s="11">
        <v>3</v>
      </c>
      <c r="F163" s="5">
        <v>0.12556150828947607</v>
      </c>
      <c r="G163" s="10">
        <v>0.14336356583641299</v>
      </c>
      <c r="H163" s="10">
        <v>9.7681169616051999E-2</v>
      </c>
      <c r="I163" s="10">
        <v>0.348200639155203</v>
      </c>
      <c r="J163" s="10">
        <v>0.26601971345095099</v>
      </c>
    </row>
    <row r="164" spans="2:10" x14ac:dyDescent="0.25">
      <c r="B164" s="32">
        <v>21556459000146</v>
      </c>
      <c r="C164" s="4" t="s">
        <v>593</v>
      </c>
      <c r="D164" s="3" t="s">
        <v>32</v>
      </c>
      <c r="E164" s="11">
        <v>3</v>
      </c>
      <c r="F164" s="5">
        <v>0.13165247001106492</v>
      </c>
      <c r="G164" s="10">
        <v>0.12974075148491701</v>
      </c>
      <c r="H164" s="10">
        <v>9.7681169616051999E-2</v>
      </c>
      <c r="I164" s="10">
        <v>0.348200639155203</v>
      </c>
      <c r="J164" s="10">
        <v>0.26601971345095099</v>
      </c>
    </row>
    <row r="165" spans="2:10" x14ac:dyDescent="0.25">
      <c r="B165" s="32">
        <v>21595821000198</v>
      </c>
      <c r="C165" s="4" t="s">
        <v>241</v>
      </c>
      <c r="D165" s="3" t="s">
        <v>31</v>
      </c>
      <c r="E165" s="11">
        <v>3</v>
      </c>
      <c r="F165" s="5">
        <v>0.10401773280679014</v>
      </c>
      <c r="G165" s="10">
        <v>0.14375152469835001</v>
      </c>
      <c r="H165" s="10">
        <v>9.7681169616051999E-2</v>
      </c>
      <c r="I165" s="10">
        <v>0.348200639155203</v>
      </c>
      <c r="J165" s="10">
        <v>0.26601971345095099</v>
      </c>
    </row>
    <row r="166" spans="2:10" x14ac:dyDescent="0.25">
      <c r="B166" s="32">
        <v>22061478000164</v>
      </c>
      <c r="C166" s="4" t="s">
        <v>228</v>
      </c>
      <c r="D166" s="3" t="s">
        <v>32</v>
      </c>
      <c r="E166" s="11">
        <v>3</v>
      </c>
      <c r="F166" s="5">
        <v>0.11879115348340041</v>
      </c>
      <c r="G166" s="10">
        <v>0.14260220364017401</v>
      </c>
      <c r="H166" s="10">
        <v>9.7681169616051999E-2</v>
      </c>
      <c r="I166" s="10">
        <v>0.348200639155203</v>
      </c>
      <c r="J166" s="10">
        <v>0.26601971345095099</v>
      </c>
    </row>
    <row r="167" spans="2:10" x14ac:dyDescent="0.25">
      <c r="B167" s="32">
        <v>22061488000108</v>
      </c>
      <c r="C167" s="4" t="s">
        <v>225</v>
      </c>
      <c r="D167" s="3" t="s">
        <v>32</v>
      </c>
      <c r="E167" s="11">
        <v>3</v>
      </c>
      <c r="F167" s="5">
        <v>0.10093708450432559</v>
      </c>
      <c r="G167" s="10">
        <v>0.128175841751689</v>
      </c>
      <c r="H167" s="10">
        <v>9.7681169616051999E-2</v>
      </c>
      <c r="I167" s="10">
        <v>0.348200639155203</v>
      </c>
      <c r="J167" s="10">
        <v>0.26601971345095099</v>
      </c>
    </row>
    <row r="168" spans="2:10" x14ac:dyDescent="0.25">
      <c r="B168" s="32">
        <v>22061500000176</v>
      </c>
      <c r="C168" s="4" t="s">
        <v>295</v>
      </c>
      <c r="D168" s="3" t="s">
        <v>32</v>
      </c>
      <c r="E168" s="11">
        <v>3</v>
      </c>
      <c r="F168" s="5">
        <v>5.3695404477857478E-2</v>
      </c>
      <c r="G168" s="10">
        <v>0.110742298627</v>
      </c>
      <c r="H168" s="10">
        <v>9.7681169616051999E-2</v>
      </c>
      <c r="I168" s="10">
        <v>0.348200639155203</v>
      </c>
      <c r="J168" s="10">
        <v>0.26601971345095099</v>
      </c>
    </row>
    <row r="169" spans="2:10" x14ac:dyDescent="0.25">
      <c r="B169" s="32">
        <v>22080567000158</v>
      </c>
      <c r="C169" s="4" t="s">
        <v>217</v>
      </c>
      <c r="D169" s="3" t="s">
        <v>3</v>
      </c>
      <c r="E169" s="11">
        <v>3</v>
      </c>
      <c r="F169" s="5">
        <v>6.045864995853846E-2</v>
      </c>
      <c r="G169" s="10">
        <v>0.111948538891602</v>
      </c>
      <c r="H169" s="10">
        <v>9.7681169616051999E-2</v>
      </c>
      <c r="I169" s="10">
        <v>0.348200639155203</v>
      </c>
      <c r="J169" s="10">
        <v>0.26601971345095099</v>
      </c>
    </row>
    <row r="170" spans="2:10" x14ac:dyDescent="0.25">
      <c r="B170" s="32">
        <v>22232983000124</v>
      </c>
      <c r="C170" s="4" t="s">
        <v>250</v>
      </c>
      <c r="D170" s="3" t="s">
        <v>32</v>
      </c>
      <c r="E170" s="11">
        <v>3</v>
      </c>
      <c r="F170" s="5">
        <v>0.10633186222337095</v>
      </c>
      <c r="G170" s="10">
        <v>0.139021821232854</v>
      </c>
      <c r="H170" s="10">
        <v>9.7681169616051999E-2</v>
      </c>
      <c r="I170" s="10">
        <v>0.348200639155203</v>
      </c>
      <c r="J170" s="10">
        <v>0.26601971345095099</v>
      </c>
    </row>
    <row r="171" spans="2:10" x14ac:dyDescent="0.25">
      <c r="B171" s="32">
        <v>22346630000155</v>
      </c>
      <c r="C171" s="4" t="s">
        <v>437</v>
      </c>
      <c r="D171" s="3" t="s">
        <v>32</v>
      </c>
      <c r="E171" s="11">
        <v>3</v>
      </c>
      <c r="F171" s="5">
        <v>1.2535079069932951E-2</v>
      </c>
      <c r="G171" s="10">
        <v>9.7547613583502293E-2</v>
      </c>
      <c r="H171" s="10">
        <v>9.7681169616051999E-2</v>
      </c>
      <c r="I171" s="10">
        <v>0.348200639155203</v>
      </c>
      <c r="J171" s="10">
        <v>0.26601971345095099</v>
      </c>
    </row>
    <row r="172" spans="2:10" x14ac:dyDescent="0.25">
      <c r="B172" s="32">
        <v>22346634000133</v>
      </c>
      <c r="C172" s="4" t="s">
        <v>256</v>
      </c>
      <c r="D172" s="3" t="s">
        <v>32</v>
      </c>
      <c r="E172" s="11">
        <v>3</v>
      </c>
      <c r="F172" s="5">
        <v>0.10909980722548931</v>
      </c>
      <c r="G172" s="10">
        <v>0.13744476261697799</v>
      </c>
      <c r="H172" s="10">
        <v>9.7681169616051999E-2</v>
      </c>
      <c r="I172" s="10">
        <v>0.348200639155203</v>
      </c>
      <c r="J172" s="10">
        <v>0.26601971345095099</v>
      </c>
    </row>
    <row r="173" spans="2:10" x14ac:dyDescent="0.25">
      <c r="B173" s="32">
        <v>22809093000132</v>
      </c>
      <c r="C173" s="4" t="s">
        <v>263</v>
      </c>
      <c r="D173" s="3" t="s">
        <v>32</v>
      </c>
      <c r="E173" s="11">
        <v>3</v>
      </c>
      <c r="F173" s="5">
        <v>0.1096602846309785</v>
      </c>
      <c r="G173" s="10">
        <v>0.13989325836177899</v>
      </c>
      <c r="H173" s="10">
        <v>9.7681169616051999E-2</v>
      </c>
      <c r="I173" s="10">
        <v>0.348200639155203</v>
      </c>
      <c r="J173" s="10">
        <v>0.26601971345095099</v>
      </c>
    </row>
    <row r="174" spans="2:10" x14ac:dyDescent="0.25">
      <c r="B174" s="32">
        <v>22809105000129</v>
      </c>
      <c r="C174" s="4" t="s">
        <v>220</v>
      </c>
      <c r="D174" s="3" t="s">
        <v>32</v>
      </c>
      <c r="E174" s="11">
        <v>3</v>
      </c>
      <c r="F174" s="5">
        <v>0.10060150987174084</v>
      </c>
      <c r="G174" s="10">
        <v>0.142477499778976</v>
      </c>
      <c r="H174" s="10">
        <v>9.7681169616051999E-2</v>
      </c>
      <c r="I174" s="10">
        <v>0.348200639155203</v>
      </c>
      <c r="J174" s="10">
        <v>0.26601971345095099</v>
      </c>
    </row>
    <row r="175" spans="2:10" x14ac:dyDescent="0.25">
      <c r="B175" s="32">
        <v>22809166000196</v>
      </c>
      <c r="C175" s="4" t="s">
        <v>211</v>
      </c>
      <c r="D175" s="3" t="s">
        <v>32</v>
      </c>
      <c r="E175" s="11">
        <v>3</v>
      </c>
      <c r="F175" s="5">
        <v>0.12445872878066437</v>
      </c>
      <c r="G175" s="10">
        <v>0.14283359733887899</v>
      </c>
      <c r="H175" s="10">
        <v>9.7681169616051999E-2</v>
      </c>
      <c r="I175" s="10">
        <v>0.348200639155203</v>
      </c>
      <c r="J175" s="10">
        <v>0.26601971345095099</v>
      </c>
    </row>
    <row r="176" spans="2:10" x14ac:dyDescent="0.25">
      <c r="B176" s="32">
        <v>22884912000106</v>
      </c>
      <c r="C176" s="4" t="s">
        <v>553</v>
      </c>
      <c r="D176" s="3" t="s">
        <v>2</v>
      </c>
      <c r="E176" s="11">
        <v>3</v>
      </c>
      <c r="F176" s="5">
        <v>0.20026008560629202</v>
      </c>
      <c r="G176" s="10">
        <v>0.13565834663415699</v>
      </c>
      <c r="H176" s="10">
        <v>9.7681169616051999E-2</v>
      </c>
      <c r="I176" s="10">
        <v>0.348200639155203</v>
      </c>
      <c r="J176" s="10">
        <v>0.26601971345095099</v>
      </c>
    </row>
    <row r="177" spans="2:10" x14ac:dyDescent="0.25">
      <c r="B177" s="32">
        <v>22884986000142</v>
      </c>
      <c r="C177" s="4" t="s">
        <v>637</v>
      </c>
      <c r="D177" s="3" t="s">
        <v>2</v>
      </c>
      <c r="E177" s="11">
        <v>3</v>
      </c>
      <c r="F177" s="5">
        <v>6.2286219309313155E-2</v>
      </c>
      <c r="G177" s="10">
        <v>0.12735091910903801</v>
      </c>
      <c r="H177" s="10">
        <v>9.7681169616051999E-2</v>
      </c>
      <c r="I177" s="10">
        <v>0.348200639155203</v>
      </c>
      <c r="J177" s="10">
        <v>0.26601971345095099</v>
      </c>
    </row>
    <row r="178" spans="2:10" x14ac:dyDescent="0.25">
      <c r="B178" s="32">
        <v>22884997000122</v>
      </c>
      <c r="C178" s="4" t="s">
        <v>82</v>
      </c>
      <c r="D178" s="3" t="s">
        <v>2</v>
      </c>
      <c r="E178" s="11">
        <v>3</v>
      </c>
      <c r="F178" s="5">
        <v>0.22298851252888371</v>
      </c>
      <c r="G178" s="10">
        <v>0.12961460002851899</v>
      </c>
      <c r="H178" s="10">
        <v>9.7681169616051999E-2</v>
      </c>
      <c r="I178" s="10">
        <v>0.348200639155203</v>
      </c>
      <c r="J178" s="10">
        <v>0.26601971345095099</v>
      </c>
    </row>
    <row r="179" spans="2:10" x14ac:dyDescent="0.25">
      <c r="B179" s="32">
        <v>22899164000135</v>
      </c>
      <c r="C179" s="4" t="s">
        <v>272</v>
      </c>
      <c r="D179" s="3" t="s">
        <v>32</v>
      </c>
      <c r="E179" s="11">
        <v>3</v>
      </c>
      <c r="F179" s="5">
        <v>9.3623997121456609E-2</v>
      </c>
      <c r="G179" s="10">
        <v>0.12974914540888499</v>
      </c>
      <c r="H179" s="10">
        <v>9.7681169616051999E-2</v>
      </c>
      <c r="I179" s="10">
        <v>0.348200639155203</v>
      </c>
      <c r="J179" s="10">
        <v>0.26601971345095099</v>
      </c>
    </row>
    <row r="180" spans="2:10" x14ac:dyDescent="0.25">
      <c r="B180" s="32">
        <v>22899228000106</v>
      </c>
      <c r="C180" s="4" t="s">
        <v>232</v>
      </c>
      <c r="D180" s="3" t="s">
        <v>32</v>
      </c>
      <c r="E180" s="11">
        <v>3</v>
      </c>
      <c r="F180" s="5">
        <v>0.11704750277320454</v>
      </c>
      <c r="G180" s="10">
        <v>0.14269114537432101</v>
      </c>
      <c r="H180" s="10">
        <v>9.7681169616051999E-2</v>
      </c>
      <c r="I180" s="10">
        <v>0.348200639155203</v>
      </c>
      <c r="J180" s="10">
        <v>0.26601971345095099</v>
      </c>
    </row>
    <row r="181" spans="2:10" x14ac:dyDescent="0.25">
      <c r="B181" s="32">
        <v>22899266000150</v>
      </c>
      <c r="C181" s="4" t="s">
        <v>696</v>
      </c>
      <c r="D181" s="3" t="s">
        <v>32</v>
      </c>
      <c r="E181" s="11">
        <v>3</v>
      </c>
      <c r="F181" s="5">
        <v>8.6018652903034495E-2</v>
      </c>
      <c r="G181" s="10">
        <v>0.14685219999999999</v>
      </c>
      <c r="H181" s="10">
        <v>9.2099697943999595E-2</v>
      </c>
      <c r="I181" s="10">
        <v>0.26999293212219599</v>
      </c>
      <c r="J181" s="10">
        <v>0.256020576041398</v>
      </c>
    </row>
    <row r="182" spans="2:10" x14ac:dyDescent="0.25">
      <c r="B182" s="32">
        <v>22899277000130</v>
      </c>
      <c r="C182" s="4" t="s">
        <v>297</v>
      </c>
      <c r="D182" s="3" t="s">
        <v>32</v>
      </c>
      <c r="E182" s="11">
        <v>3</v>
      </c>
      <c r="F182" s="5">
        <v>6.4177174489708652E-2</v>
      </c>
      <c r="G182" s="10">
        <v>0.110885285694293</v>
      </c>
      <c r="H182" s="10">
        <v>9.7681169616051999E-2</v>
      </c>
      <c r="I182" s="10">
        <v>0.348200639155203</v>
      </c>
      <c r="J182" s="10">
        <v>0.26601971345095099</v>
      </c>
    </row>
    <row r="183" spans="2:10" x14ac:dyDescent="0.25">
      <c r="B183" s="32">
        <v>23379151000106</v>
      </c>
      <c r="C183" s="4" t="s">
        <v>312</v>
      </c>
      <c r="D183" s="3" t="s">
        <v>12</v>
      </c>
      <c r="E183" s="11">
        <v>3</v>
      </c>
      <c r="F183" s="5">
        <v>7.734525850840121E-2</v>
      </c>
      <c r="G183" s="10">
        <v>0.102208778457186</v>
      </c>
      <c r="H183" s="10">
        <v>9.7612656345658702E-2</v>
      </c>
      <c r="I183" s="10">
        <v>0.260773836694144</v>
      </c>
      <c r="J183" s="10">
        <v>0.228742351812697</v>
      </c>
    </row>
    <row r="184" spans="2:10" x14ac:dyDescent="0.25">
      <c r="B184" s="32">
        <v>23526542000106</v>
      </c>
      <c r="C184" s="4" t="s">
        <v>203</v>
      </c>
      <c r="D184" s="3" t="s">
        <v>3</v>
      </c>
      <c r="E184" s="11">
        <v>3</v>
      </c>
      <c r="F184" s="5">
        <v>0.11591492465869202</v>
      </c>
      <c r="G184" s="10">
        <v>0.12303210902876301</v>
      </c>
      <c r="H184" s="10">
        <v>9.7681169616051999E-2</v>
      </c>
      <c r="I184" s="10">
        <v>0.348200639155203</v>
      </c>
      <c r="J184" s="10">
        <v>0.26601971345095099</v>
      </c>
    </row>
    <row r="185" spans="2:10" x14ac:dyDescent="0.25">
      <c r="B185" s="32">
        <v>23526546000186</v>
      </c>
      <c r="C185" s="4" t="s">
        <v>124</v>
      </c>
      <c r="D185" s="3" t="s">
        <v>3</v>
      </c>
      <c r="E185" s="11">
        <v>3</v>
      </c>
      <c r="F185" s="5">
        <v>0.15770432383336008</v>
      </c>
      <c r="G185" s="10">
        <v>0.12610834424884501</v>
      </c>
      <c r="H185" s="10">
        <v>9.7681169616051999E-2</v>
      </c>
      <c r="I185" s="10">
        <v>0.348200639155203</v>
      </c>
      <c r="J185" s="10">
        <v>0.26601971345095099</v>
      </c>
    </row>
    <row r="186" spans="2:10" x14ac:dyDescent="0.25">
      <c r="B186" s="32">
        <v>23631723000194</v>
      </c>
      <c r="C186" s="4" t="s">
        <v>180</v>
      </c>
      <c r="D186" s="3" t="s">
        <v>12</v>
      </c>
      <c r="E186" s="11">
        <v>3</v>
      </c>
      <c r="F186" s="5">
        <v>0.12073070572041426</v>
      </c>
      <c r="G186" s="10">
        <v>0.13063885687004001</v>
      </c>
      <c r="H186" s="10">
        <v>9.7681169616051999E-2</v>
      </c>
      <c r="I186" s="10">
        <v>0.348200639155203</v>
      </c>
      <c r="J186" s="10">
        <v>0.26601971345095099</v>
      </c>
    </row>
    <row r="187" spans="2:10" x14ac:dyDescent="0.25">
      <c r="B187" s="32">
        <v>23639509000184</v>
      </c>
      <c r="C187" s="4" t="s">
        <v>293</v>
      </c>
      <c r="D187" s="3" t="s">
        <v>3</v>
      </c>
      <c r="E187" s="11">
        <v>3</v>
      </c>
      <c r="F187" s="5">
        <v>4.1800818285739477E-2</v>
      </c>
      <c r="G187" s="10">
        <v>0.10046022922459701</v>
      </c>
      <c r="H187" s="10">
        <v>9.7681169616051999E-2</v>
      </c>
      <c r="I187" s="10">
        <v>0.348200639155203</v>
      </c>
      <c r="J187" s="10">
        <v>0.26601971345095099</v>
      </c>
    </row>
    <row r="188" spans="2:10" x14ac:dyDescent="0.25">
      <c r="B188" s="32">
        <v>23682604000160</v>
      </c>
      <c r="C188" s="4" t="s">
        <v>357</v>
      </c>
      <c r="D188" s="3" t="s">
        <v>12</v>
      </c>
      <c r="E188" s="11">
        <v>3</v>
      </c>
      <c r="F188" s="5">
        <v>8.0473680079962362E-2</v>
      </c>
      <c r="G188" s="10">
        <v>0.105049487214517</v>
      </c>
      <c r="H188" s="10">
        <v>9.7681169616051999E-2</v>
      </c>
      <c r="I188" s="10">
        <v>0.348200639155203</v>
      </c>
      <c r="J188" s="10">
        <v>0.26601971345095099</v>
      </c>
    </row>
    <row r="189" spans="2:10" x14ac:dyDescent="0.25">
      <c r="B189" s="32">
        <v>23682635000111</v>
      </c>
      <c r="C189" s="4" t="s">
        <v>171</v>
      </c>
      <c r="D189" s="3" t="s">
        <v>12</v>
      </c>
      <c r="E189" s="11">
        <v>3</v>
      </c>
      <c r="F189" s="5">
        <v>0.13415530841147078</v>
      </c>
      <c r="G189" s="10">
        <v>0.13472069721105601</v>
      </c>
      <c r="H189" s="10">
        <v>9.7681169616051999E-2</v>
      </c>
      <c r="I189" s="10">
        <v>0.348200639155203</v>
      </c>
      <c r="J189" s="10">
        <v>0.26601971345095099</v>
      </c>
    </row>
    <row r="190" spans="2:10" x14ac:dyDescent="0.25">
      <c r="B190" s="32">
        <v>23748493000148</v>
      </c>
      <c r="C190" s="4" t="s">
        <v>209</v>
      </c>
      <c r="D190" s="3" t="s">
        <v>9</v>
      </c>
      <c r="E190" s="11">
        <v>3</v>
      </c>
      <c r="F190" s="5">
        <v>0.1081882948032621</v>
      </c>
      <c r="G190" s="10">
        <v>0.162242149255128</v>
      </c>
      <c r="H190" s="10">
        <v>9.7681169616051999E-2</v>
      </c>
      <c r="I190" s="10">
        <v>0.348200639155203</v>
      </c>
      <c r="J190" s="10">
        <v>0.26601971345095099</v>
      </c>
    </row>
    <row r="191" spans="2:10" x14ac:dyDescent="0.25">
      <c r="B191" s="32">
        <v>23848745000100</v>
      </c>
      <c r="C191" s="4" t="s">
        <v>183</v>
      </c>
      <c r="D191" s="3" t="s">
        <v>3</v>
      </c>
      <c r="E191" s="11">
        <v>3</v>
      </c>
      <c r="F191" s="5">
        <v>0.10115614659222207</v>
      </c>
      <c r="G191" s="10">
        <v>0.10710654885352899</v>
      </c>
      <c r="H191" s="10">
        <v>9.7681169616051999E-2</v>
      </c>
      <c r="I191" s="10">
        <v>0.348200639155203</v>
      </c>
      <c r="J191" s="10">
        <v>0.26601971345095099</v>
      </c>
    </row>
    <row r="192" spans="2:10" x14ac:dyDescent="0.25">
      <c r="B192" s="32">
        <v>23848748000144</v>
      </c>
      <c r="C192" s="4" t="s">
        <v>270</v>
      </c>
      <c r="D192" s="3" t="s">
        <v>3</v>
      </c>
      <c r="E192" s="11">
        <v>3</v>
      </c>
      <c r="F192" s="5">
        <v>0.1061743776012463</v>
      </c>
      <c r="G192" s="10">
        <v>0.115921943083569</v>
      </c>
      <c r="H192" s="10">
        <v>9.7681169616051999E-2</v>
      </c>
      <c r="I192" s="10">
        <v>0.348200639155203</v>
      </c>
      <c r="J192" s="10">
        <v>0.26601971345095099</v>
      </c>
    </row>
    <row r="193" spans="2:10" x14ac:dyDescent="0.25">
      <c r="B193" s="32">
        <v>23964741000198</v>
      </c>
      <c r="C193" s="4" t="s">
        <v>627</v>
      </c>
      <c r="D193" s="3" t="s">
        <v>2</v>
      </c>
      <c r="E193" s="11">
        <v>3</v>
      </c>
      <c r="F193" s="5">
        <v>0.1151599457208943</v>
      </c>
      <c r="G193" s="10">
        <v>0.15087164715969201</v>
      </c>
      <c r="H193" s="10">
        <v>9.7681169616051999E-2</v>
      </c>
      <c r="I193" s="10">
        <v>0.348200639155203</v>
      </c>
      <c r="J193" s="10">
        <v>0.26601971345095099</v>
      </c>
    </row>
    <row r="194" spans="2:10" x14ac:dyDescent="0.25">
      <c r="B194" s="32">
        <v>23980060000113</v>
      </c>
      <c r="C194" s="4" t="s">
        <v>693</v>
      </c>
      <c r="D194" s="3" t="s">
        <v>2</v>
      </c>
      <c r="E194" s="11">
        <v>3</v>
      </c>
      <c r="F194" s="5">
        <v>0.1058143082877132</v>
      </c>
      <c r="G194" s="10">
        <v>0.1216439</v>
      </c>
      <c r="H194" s="10">
        <v>9.3544436055684105E-2</v>
      </c>
      <c r="I194" s="10">
        <v>0.32252920250248801</v>
      </c>
      <c r="J194" s="10">
        <v>0.26258325188071202</v>
      </c>
    </row>
    <row r="195" spans="2:10" x14ac:dyDescent="0.25">
      <c r="B195" s="32">
        <v>24069590000177</v>
      </c>
      <c r="C195" s="4" t="s">
        <v>558</v>
      </c>
      <c r="D195" s="3" t="s">
        <v>2</v>
      </c>
      <c r="E195" s="11">
        <v>3</v>
      </c>
      <c r="F195" s="5">
        <v>0.17590551210598304</v>
      </c>
      <c r="G195" s="10">
        <v>0.198771010551414</v>
      </c>
      <c r="H195" s="10">
        <v>9.7681169616051999E-2</v>
      </c>
      <c r="I195" s="10">
        <v>0.348200639155203</v>
      </c>
      <c r="J195" s="10">
        <v>0.26601971345095099</v>
      </c>
    </row>
    <row r="196" spans="2:10" x14ac:dyDescent="0.25">
      <c r="B196" s="32">
        <v>24270901000161</v>
      </c>
      <c r="C196" s="4" t="s">
        <v>423</v>
      </c>
      <c r="D196" s="3" t="s">
        <v>2</v>
      </c>
      <c r="E196" s="11">
        <v>3</v>
      </c>
      <c r="F196" s="5">
        <v>2.5202360048254453E-2</v>
      </c>
      <c r="G196" s="10">
        <v>9.8663484858869693E-2</v>
      </c>
      <c r="H196" s="10">
        <v>9.7681169616051999E-2</v>
      </c>
      <c r="I196" s="10">
        <v>0.348200639155203</v>
      </c>
      <c r="J196" s="10">
        <v>0.26601971345095099</v>
      </c>
    </row>
    <row r="197" spans="2:10" x14ac:dyDescent="0.25">
      <c r="B197" s="32">
        <v>24271047000158</v>
      </c>
      <c r="C197" s="4" t="s">
        <v>210</v>
      </c>
      <c r="D197" s="3" t="s">
        <v>2</v>
      </c>
      <c r="E197" s="11">
        <v>3</v>
      </c>
      <c r="F197" s="5">
        <v>0.1495588001893442</v>
      </c>
      <c r="G197" s="10">
        <v>0.123580584197003</v>
      </c>
      <c r="H197" s="10">
        <v>9.7681169616051999E-2</v>
      </c>
      <c r="I197" s="10">
        <v>0.348200639155203</v>
      </c>
      <c r="J197" s="10">
        <v>0.26601971345095099</v>
      </c>
    </row>
    <row r="198" spans="2:10" x14ac:dyDescent="0.25">
      <c r="B198" s="32">
        <v>24405451000177</v>
      </c>
      <c r="C198" s="4" t="s">
        <v>616</v>
      </c>
      <c r="D198" s="3" t="s">
        <v>2</v>
      </c>
      <c r="E198" s="11">
        <v>3</v>
      </c>
      <c r="F198" s="5">
        <v>9.9073460605090591E-2</v>
      </c>
      <c r="G198" s="10">
        <v>0.15441252156906601</v>
      </c>
      <c r="H198" s="10">
        <v>9.7681169616051999E-2</v>
      </c>
      <c r="I198" s="10">
        <v>0.348200639155203</v>
      </c>
      <c r="J198" s="10">
        <v>0.26601971345095099</v>
      </c>
    </row>
    <row r="199" spans="2:10" x14ac:dyDescent="0.25">
      <c r="B199" s="32">
        <v>24405472000192</v>
      </c>
      <c r="C199" s="4" t="s">
        <v>255</v>
      </c>
      <c r="D199" s="3" t="s">
        <v>2</v>
      </c>
      <c r="E199" s="11">
        <v>3</v>
      </c>
      <c r="F199" s="5">
        <v>0.10399833222156037</v>
      </c>
      <c r="G199" s="10">
        <v>0.13679708831805901</v>
      </c>
      <c r="H199" s="10">
        <v>9.7681169616051999E-2</v>
      </c>
      <c r="I199" s="10">
        <v>0.348200639155203</v>
      </c>
      <c r="J199" s="10">
        <v>0.26601971345095099</v>
      </c>
    </row>
    <row r="200" spans="2:10" x14ac:dyDescent="0.25">
      <c r="B200" s="32">
        <v>24514445000158</v>
      </c>
      <c r="C200" s="4" t="s">
        <v>625</v>
      </c>
      <c r="D200" s="3" t="s">
        <v>8</v>
      </c>
      <c r="E200" s="11">
        <v>3</v>
      </c>
      <c r="F200" s="5">
        <v>6.0975382463849731E-2</v>
      </c>
      <c r="G200" s="10">
        <v>0.10571545504923401</v>
      </c>
      <c r="H200" s="10">
        <v>9.7681169616051999E-2</v>
      </c>
      <c r="I200" s="10">
        <v>0.348200639155203</v>
      </c>
      <c r="J200" s="10">
        <v>0.26601971345095099</v>
      </c>
    </row>
    <row r="201" spans="2:10" x14ac:dyDescent="0.25">
      <c r="B201" s="32">
        <v>24521004000183</v>
      </c>
      <c r="C201" s="4" t="s">
        <v>163</v>
      </c>
      <c r="D201" s="3" t="s">
        <v>8</v>
      </c>
      <c r="E201" s="11">
        <v>3</v>
      </c>
      <c r="F201" s="5">
        <v>0.16445442557292456</v>
      </c>
      <c r="G201" s="10">
        <v>0.14376940253798801</v>
      </c>
      <c r="H201" s="10">
        <v>9.7681169616051999E-2</v>
      </c>
      <c r="I201" s="10">
        <v>0.348200639155203</v>
      </c>
      <c r="J201" s="10">
        <v>0.26601971345095099</v>
      </c>
    </row>
    <row r="202" spans="2:10" x14ac:dyDescent="0.25">
      <c r="B202" s="32">
        <v>24546176000101</v>
      </c>
      <c r="C202" s="4" t="s">
        <v>591</v>
      </c>
      <c r="D202" s="3" t="s">
        <v>8</v>
      </c>
      <c r="E202" s="11">
        <v>3</v>
      </c>
      <c r="F202" s="5">
        <v>8.3608222448526448E-2</v>
      </c>
      <c r="G202" s="10">
        <v>0.108720648073408</v>
      </c>
      <c r="H202" s="10">
        <v>9.7681169616051999E-2</v>
      </c>
      <c r="I202" s="10">
        <v>0.348200639155203</v>
      </c>
      <c r="J202" s="10">
        <v>0.26601971345095099</v>
      </c>
    </row>
    <row r="203" spans="2:10" x14ac:dyDescent="0.25">
      <c r="B203" s="32">
        <v>24546204000190</v>
      </c>
      <c r="C203" s="4" t="s">
        <v>590</v>
      </c>
      <c r="D203" s="3" t="s">
        <v>8</v>
      </c>
      <c r="E203" s="11">
        <v>3</v>
      </c>
      <c r="F203" s="5">
        <v>8.4761446043985222E-2</v>
      </c>
      <c r="G203" s="10">
        <v>0.109172448085347</v>
      </c>
      <c r="H203" s="10">
        <v>9.7681169616051999E-2</v>
      </c>
      <c r="I203" s="10">
        <v>0.348200639155203</v>
      </c>
      <c r="J203" s="10">
        <v>0.26601971345095099</v>
      </c>
    </row>
    <row r="204" spans="2:10" x14ac:dyDescent="0.25">
      <c r="B204" s="32">
        <v>24751504000101</v>
      </c>
      <c r="C204" s="4" t="s">
        <v>677</v>
      </c>
      <c r="D204" s="3" t="s">
        <v>6</v>
      </c>
      <c r="E204" s="11">
        <v>3</v>
      </c>
      <c r="F204" s="5">
        <v>-8.2550023160766905E-6</v>
      </c>
      <c r="G204" s="10">
        <v>4.6354699999999999E-2</v>
      </c>
      <c r="H204" s="10">
        <v>8.21101833518003E-2</v>
      </c>
      <c r="I204" s="10">
        <v>0.13084624080743101</v>
      </c>
      <c r="J204" s="10">
        <v>0.21393838201831</v>
      </c>
    </row>
    <row r="205" spans="2:10" x14ac:dyDescent="0.25">
      <c r="B205" s="32">
        <v>24986115000165</v>
      </c>
      <c r="C205" s="4" t="s">
        <v>670</v>
      </c>
      <c r="D205" s="3" t="s">
        <v>12</v>
      </c>
      <c r="E205" s="11">
        <v>3</v>
      </c>
      <c r="F205" s="5">
        <v>-8.6509011623222173E-7</v>
      </c>
      <c r="G205" s="10">
        <v>3.5560399999999999E-2</v>
      </c>
      <c r="H205" s="10">
        <v>5.5629591809860997E-2</v>
      </c>
      <c r="I205" s="10">
        <v>0.26680941065879799</v>
      </c>
      <c r="J205" s="10">
        <v>0.22781533141844801</v>
      </c>
    </row>
    <row r="206" spans="2:10" x14ac:dyDescent="0.25">
      <c r="B206" s="32">
        <v>25036507000126</v>
      </c>
      <c r="C206" s="4" t="s">
        <v>243</v>
      </c>
      <c r="D206" s="3" t="s">
        <v>2</v>
      </c>
      <c r="E206" s="11">
        <v>3</v>
      </c>
      <c r="F206" s="5">
        <v>0.11555617965496341</v>
      </c>
      <c r="G206" s="10">
        <v>0.16648349377880001</v>
      </c>
      <c r="H206" s="10">
        <v>9.7681169616051999E-2</v>
      </c>
      <c r="I206" s="10">
        <v>0.348200639155203</v>
      </c>
      <c r="J206" s="10">
        <v>0.26601971345095099</v>
      </c>
    </row>
    <row r="207" spans="2:10" x14ac:dyDescent="0.25">
      <c r="B207" s="32">
        <v>25036563000160</v>
      </c>
      <c r="C207" s="4" t="s">
        <v>44</v>
      </c>
      <c r="D207" s="3" t="s">
        <v>2</v>
      </c>
      <c r="E207" s="11">
        <v>3</v>
      </c>
      <c r="F207" s="5">
        <v>5.7259163308189517E-2</v>
      </c>
      <c r="G207" s="10">
        <v>0.159210759545415</v>
      </c>
      <c r="H207" s="10">
        <v>9.7681169616051999E-2</v>
      </c>
      <c r="I207" s="10">
        <v>0.348200639155203</v>
      </c>
      <c r="J207" s="10">
        <v>0.26601971345095099</v>
      </c>
    </row>
    <row r="208" spans="2:10" x14ac:dyDescent="0.25">
      <c r="B208" s="32">
        <v>25097471000190</v>
      </c>
      <c r="C208" s="4" t="s">
        <v>320</v>
      </c>
      <c r="D208" s="3" t="s">
        <v>31</v>
      </c>
      <c r="E208" s="11">
        <v>3</v>
      </c>
      <c r="F208" s="5">
        <v>6.0575309217613817E-2</v>
      </c>
      <c r="G208" s="10">
        <v>0.11149415343666499</v>
      </c>
      <c r="H208" s="10">
        <v>9.7681169616051999E-2</v>
      </c>
      <c r="I208" s="10">
        <v>0.348200639155203</v>
      </c>
      <c r="J208" s="10">
        <v>0.26601971345095099</v>
      </c>
    </row>
    <row r="209" spans="2:10" x14ac:dyDescent="0.25">
      <c r="B209" s="32">
        <v>25244516000102</v>
      </c>
      <c r="C209" s="4" t="s">
        <v>111</v>
      </c>
      <c r="D209" s="3" t="s">
        <v>3</v>
      </c>
      <c r="E209" s="11">
        <v>3</v>
      </c>
      <c r="F209" s="5">
        <v>0.16499155281017325</v>
      </c>
      <c r="G209" s="10">
        <v>0.12753070468721101</v>
      </c>
      <c r="H209" s="10">
        <v>9.7681169616051999E-2</v>
      </c>
      <c r="I209" s="10">
        <v>0.348200639155203</v>
      </c>
      <c r="J209" s="10">
        <v>0.26601971345095099</v>
      </c>
    </row>
    <row r="210" spans="2:10" x14ac:dyDescent="0.25">
      <c r="B210" s="32">
        <v>25681955000182</v>
      </c>
      <c r="C210" s="4" t="s">
        <v>53</v>
      </c>
      <c r="D210" s="3" t="s">
        <v>2</v>
      </c>
      <c r="E210" s="11">
        <v>3</v>
      </c>
      <c r="F210" s="5">
        <v>3.3816708855002334E-2</v>
      </c>
      <c r="G210" s="10">
        <v>0.13578884668499799</v>
      </c>
      <c r="H210" s="10">
        <v>9.7681169616051999E-2</v>
      </c>
      <c r="I210" s="10">
        <v>0.348200639155203</v>
      </c>
      <c r="J210" s="10">
        <v>0.26601971345095099</v>
      </c>
    </row>
    <row r="211" spans="2:10" x14ac:dyDescent="0.25">
      <c r="B211" s="32">
        <v>26143108000127</v>
      </c>
      <c r="C211" s="4" t="s">
        <v>184</v>
      </c>
      <c r="D211" s="3" t="s">
        <v>2</v>
      </c>
      <c r="E211" s="11">
        <v>3</v>
      </c>
      <c r="F211" s="5">
        <v>0.12946045596851585</v>
      </c>
      <c r="G211" s="10">
        <v>0.14667653120975699</v>
      </c>
      <c r="H211" s="10">
        <v>9.7681169616051999E-2</v>
      </c>
      <c r="I211" s="10">
        <v>0.348200639155203</v>
      </c>
      <c r="J211" s="10">
        <v>0.26601971345095099</v>
      </c>
    </row>
    <row r="212" spans="2:10" x14ac:dyDescent="0.25">
      <c r="B212" s="32">
        <v>26143135000108</v>
      </c>
      <c r="C212" s="4" t="s">
        <v>648</v>
      </c>
      <c r="D212" s="3" t="s">
        <v>2</v>
      </c>
      <c r="E212" s="11">
        <v>3</v>
      </c>
      <c r="F212" s="5">
        <v>2.4756808566873106E-2</v>
      </c>
      <c r="G212" s="10">
        <v>0.100573283338143</v>
      </c>
      <c r="H212" s="10">
        <v>9.7681169616051999E-2</v>
      </c>
      <c r="I212" s="10">
        <v>0.348200639155203</v>
      </c>
      <c r="J212" s="10">
        <v>0.26601971345095099</v>
      </c>
    </row>
    <row r="213" spans="2:10" x14ac:dyDescent="0.25">
      <c r="B213" s="32">
        <v>26143147000124</v>
      </c>
      <c r="C213" s="4" t="s">
        <v>378</v>
      </c>
      <c r="D213" s="3" t="s">
        <v>2</v>
      </c>
      <c r="E213" s="11">
        <v>3</v>
      </c>
      <c r="F213" s="5">
        <v>1.9103461825850749E-3</v>
      </c>
      <c r="G213" s="10">
        <v>9.8272591485769806E-2</v>
      </c>
      <c r="H213" s="10">
        <v>9.7681169616051999E-2</v>
      </c>
      <c r="I213" s="10">
        <v>0.348200639155203</v>
      </c>
      <c r="J213" s="10">
        <v>0.26601971345095099</v>
      </c>
    </row>
    <row r="214" spans="2:10" x14ac:dyDescent="0.25">
      <c r="B214" s="32">
        <v>26143189000165</v>
      </c>
      <c r="C214" s="4" t="s">
        <v>215</v>
      </c>
      <c r="D214" s="3" t="s">
        <v>2</v>
      </c>
      <c r="E214" s="11">
        <v>3</v>
      </c>
      <c r="F214" s="5">
        <v>0.10410076407937011</v>
      </c>
      <c r="G214" s="10">
        <v>0.14184799241607801</v>
      </c>
      <c r="H214" s="10">
        <v>9.7681169616051999E-2</v>
      </c>
      <c r="I214" s="10">
        <v>0.348200639155203</v>
      </c>
      <c r="J214" s="10">
        <v>0.26601971345095099</v>
      </c>
    </row>
    <row r="215" spans="2:10" x14ac:dyDescent="0.25">
      <c r="B215" s="32">
        <v>26180316000104</v>
      </c>
      <c r="C215" s="4" t="s">
        <v>461</v>
      </c>
      <c r="D215" s="3" t="s">
        <v>2</v>
      </c>
      <c r="E215" s="11">
        <v>3</v>
      </c>
      <c r="F215" s="5">
        <v>-1.2910044158984018E-7</v>
      </c>
      <c r="G215" s="10">
        <v>9.2038299655750694E-2</v>
      </c>
      <c r="H215" s="10">
        <v>9.7681169616051999E-2</v>
      </c>
      <c r="I215" s="10">
        <v>0.348200639155203</v>
      </c>
      <c r="J215" s="10">
        <v>0.26601971345095099</v>
      </c>
    </row>
    <row r="216" spans="2:10" x14ac:dyDescent="0.25">
      <c r="B216" s="32">
        <v>26218435000109</v>
      </c>
      <c r="C216" s="4" t="s">
        <v>382</v>
      </c>
      <c r="D216" s="3" t="s">
        <v>8</v>
      </c>
      <c r="E216" s="11">
        <v>3</v>
      </c>
      <c r="F216" s="5">
        <v>0.12008225819582863</v>
      </c>
      <c r="G216" s="10">
        <v>0.13203194757159001</v>
      </c>
      <c r="H216" s="10">
        <v>9.7681169616051999E-2</v>
      </c>
      <c r="I216" s="10">
        <v>0.348200639155203</v>
      </c>
      <c r="J216" s="10">
        <v>0.26601971345095099</v>
      </c>
    </row>
    <row r="217" spans="2:10" x14ac:dyDescent="0.25">
      <c r="B217" s="32">
        <v>26243403000155</v>
      </c>
      <c r="C217" s="4" t="s">
        <v>89</v>
      </c>
      <c r="D217" s="3" t="s">
        <v>10</v>
      </c>
      <c r="E217" s="11">
        <v>3</v>
      </c>
      <c r="F217" s="5">
        <v>0.19177100957168858</v>
      </c>
      <c r="G217" s="10">
        <v>0.36499844232407902</v>
      </c>
      <c r="H217" s="10">
        <v>9.7681169616051999E-2</v>
      </c>
      <c r="I217" s="10">
        <v>0.348200639155203</v>
      </c>
      <c r="J217" s="10">
        <v>0.26601971345095099</v>
      </c>
    </row>
    <row r="218" spans="2:10" x14ac:dyDescent="0.25">
      <c r="B218" s="32">
        <v>26305910000176</v>
      </c>
      <c r="C218" s="4" t="s">
        <v>611</v>
      </c>
      <c r="D218" s="3" t="s">
        <v>31</v>
      </c>
      <c r="E218" s="11">
        <v>3</v>
      </c>
      <c r="F218" s="5">
        <v>0.17948493420416417</v>
      </c>
      <c r="G218" s="10">
        <v>7.1545139999999993E-2</v>
      </c>
      <c r="H218" s="10">
        <v>3.6849662824797597E-2</v>
      </c>
      <c r="I218" s="10">
        <v>0.13195440917416201</v>
      </c>
      <c r="J218" s="10">
        <v>0.13846408409132799</v>
      </c>
    </row>
    <row r="219" spans="2:10" x14ac:dyDescent="0.25">
      <c r="B219" s="32">
        <v>26305927000123</v>
      </c>
      <c r="C219" s="4" t="s">
        <v>213</v>
      </c>
      <c r="D219" s="3" t="s">
        <v>31</v>
      </c>
      <c r="E219" s="11">
        <v>3</v>
      </c>
      <c r="F219" s="5">
        <v>0.11967128762797671</v>
      </c>
      <c r="G219" s="10">
        <v>0.109745009081384</v>
      </c>
      <c r="H219" s="10">
        <v>9.7681169616051999E-2</v>
      </c>
      <c r="I219" s="10">
        <v>0.348200639155203</v>
      </c>
      <c r="J219" s="10">
        <v>0.26601971345095099</v>
      </c>
    </row>
    <row r="220" spans="2:10" x14ac:dyDescent="0.25">
      <c r="B220" s="32">
        <v>26343736000156</v>
      </c>
      <c r="C220" s="4" t="s">
        <v>613</v>
      </c>
      <c r="D220" s="3" t="s">
        <v>2</v>
      </c>
      <c r="E220" s="11">
        <v>3</v>
      </c>
      <c r="F220" s="5">
        <v>0.10072877746267596</v>
      </c>
      <c r="G220" s="10">
        <v>0.15917237230930101</v>
      </c>
      <c r="H220" s="10">
        <v>9.7681169616051999E-2</v>
      </c>
      <c r="I220" s="10">
        <v>0.348200639155203</v>
      </c>
      <c r="J220" s="10">
        <v>0.26601971345095099</v>
      </c>
    </row>
    <row r="221" spans="2:10" x14ac:dyDescent="0.25">
      <c r="B221" s="32">
        <v>26343746000191</v>
      </c>
      <c r="C221" s="4" t="s">
        <v>54</v>
      </c>
      <c r="D221" s="3" t="s">
        <v>2</v>
      </c>
      <c r="E221" s="11">
        <v>3</v>
      </c>
      <c r="F221" s="5">
        <v>3.3072223795837206E-2</v>
      </c>
      <c r="G221" s="10">
        <v>0.13507842441392201</v>
      </c>
      <c r="H221" s="10">
        <v>9.7681169616051999E-2</v>
      </c>
      <c r="I221" s="10">
        <v>0.348200639155203</v>
      </c>
      <c r="J221" s="10">
        <v>0.26601971345095099</v>
      </c>
    </row>
    <row r="222" spans="2:10" x14ac:dyDescent="0.25">
      <c r="B222" s="32">
        <v>26343778000197</v>
      </c>
      <c r="C222" s="4" t="s">
        <v>276</v>
      </c>
      <c r="D222" s="3" t="s">
        <v>2</v>
      </c>
      <c r="E222" s="11">
        <v>3</v>
      </c>
      <c r="F222" s="5">
        <v>9.9126422003734851E-2</v>
      </c>
      <c r="G222" s="10">
        <v>0.12862984917478501</v>
      </c>
      <c r="H222" s="10">
        <v>9.7681169616051999E-2</v>
      </c>
      <c r="I222" s="10">
        <v>0.348200639155203</v>
      </c>
      <c r="J222" s="10">
        <v>0.26601971345095099</v>
      </c>
    </row>
    <row r="223" spans="2:10" x14ac:dyDescent="0.25">
      <c r="B223" s="32">
        <v>26343799000102</v>
      </c>
      <c r="C223" s="4" t="s">
        <v>219</v>
      </c>
      <c r="D223" s="3" t="s">
        <v>2</v>
      </c>
      <c r="E223" s="11">
        <v>3</v>
      </c>
      <c r="F223" s="5">
        <v>0.1110579665600184</v>
      </c>
      <c r="G223" s="10">
        <v>0.14098840214331301</v>
      </c>
      <c r="H223" s="10">
        <v>9.7681169616051999E-2</v>
      </c>
      <c r="I223" s="10">
        <v>0.348200639155203</v>
      </c>
      <c r="J223" s="10">
        <v>0.26601971345095099</v>
      </c>
    </row>
    <row r="224" spans="2:10" x14ac:dyDescent="0.25">
      <c r="B224" s="32">
        <v>26343811000189</v>
      </c>
      <c r="C224" s="4" t="s">
        <v>221</v>
      </c>
      <c r="D224" s="3" t="s">
        <v>2</v>
      </c>
      <c r="E224" s="11">
        <v>3</v>
      </c>
      <c r="F224" s="5">
        <v>0.11687700451394675</v>
      </c>
      <c r="G224" s="10">
        <v>0.13944911437145899</v>
      </c>
      <c r="H224" s="10">
        <v>9.7681169616051999E-2</v>
      </c>
      <c r="I224" s="10">
        <v>0.348200639155203</v>
      </c>
      <c r="J224" s="10">
        <v>0.26601971345095099</v>
      </c>
    </row>
    <row r="225" spans="2:10" x14ac:dyDescent="0.25">
      <c r="B225" s="32">
        <v>26407073000196</v>
      </c>
      <c r="C225" s="4" t="s">
        <v>336</v>
      </c>
      <c r="D225" s="3" t="s">
        <v>8</v>
      </c>
      <c r="E225" s="11">
        <v>3</v>
      </c>
      <c r="F225" s="5">
        <v>0.1315567549522953</v>
      </c>
      <c r="G225" s="10">
        <v>0.14180987901567799</v>
      </c>
      <c r="H225" s="10">
        <v>9.7681169616051999E-2</v>
      </c>
      <c r="I225" s="10">
        <v>0.348200639155203</v>
      </c>
      <c r="J225" s="10">
        <v>0.26601971345095099</v>
      </c>
    </row>
    <row r="226" spans="2:10" x14ac:dyDescent="0.25">
      <c r="B226" s="32">
        <v>26488748000179</v>
      </c>
      <c r="C226" s="4" t="s">
        <v>254</v>
      </c>
      <c r="D226" s="3" t="s">
        <v>3</v>
      </c>
      <c r="E226" s="11">
        <v>3</v>
      </c>
      <c r="F226" s="5">
        <v>9.0346980701539292E-2</v>
      </c>
      <c r="G226" s="10">
        <v>0.11829966253085999</v>
      </c>
      <c r="H226" s="10">
        <v>9.7681169616051999E-2</v>
      </c>
      <c r="I226" s="10">
        <v>0.348200639155203</v>
      </c>
      <c r="J226" s="10">
        <v>0.26601971345095099</v>
      </c>
    </row>
    <row r="227" spans="2:10" x14ac:dyDescent="0.25">
      <c r="B227" s="32">
        <v>26680218000128</v>
      </c>
      <c r="C227" s="4" t="s">
        <v>283</v>
      </c>
      <c r="D227" s="3" t="s">
        <v>2</v>
      </c>
      <c r="E227" s="11">
        <v>3</v>
      </c>
      <c r="F227" s="5">
        <v>9.2662225147309429E-2</v>
      </c>
      <c r="G227" s="10">
        <v>0.192343868856718</v>
      </c>
      <c r="H227" s="10">
        <v>9.7681169616051999E-2</v>
      </c>
      <c r="I227" s="10">
        <v>0.348200639155203</v>
      </c>
      <c r="J227" s="10">
        <v>0.26601971345095099</v>
      </c>
    </row>
    <row r="228" spans="2:10" x14ac:dyDescent="0.25">
      <c r="B228" s="32">
        <v>26680245000109</v>
      </c>
      <c r="C228" s="4" t="s">
        <v>298</v>
      </c>
      <c r="D228" s="3" t="s">
        <v>2</v>
      </c>
      <c r="E228" s="11">
        <v>3</v>
      </c>
      <c r="F228" s="5">
        <v>0.10262783535724827</v>
      </c>
      <c r="G228" s="10">
        <v>0.13328692557932401</v>
      </c>
      <c r="H228" s="10">
        <v>9.7681169616051999E-2</v>
      </c>
      <c r="I228" s="10">
        <v>0.348200639155203</v>
      </c>
      <c r="J228" s="10">
        <v>0.26601971345095099</v>
      </c>
    </row>
    <row r="229" spans="2:10" x14ac:dyDescent="0.25">
      <c r="B229" s="32">
        <v>26756334000183</v>
      </c>
      <c r="C229" s="4" t="s">
        <v>708</v>
      </c>
      <c r="D229" s="3" t="s">
        <v>10</v>
      </c>
      <c r="E229" s="11">
        <v>3</v>
      </c>
      <c r="F229" s="5">
        <v>1.5726891101769433E-2</v>
      </c>
      <c r="G229" s="10">
        <v>9.4940399999999994E-2</v>
      </c>
      <c r="H229" s="10">
        <v>9.2388492788123999E-2</v>
      </c>
      <c r="I229" s="10">
        <v>0.27550215585234999</v>
      </c>
      <c r="J229" s="10">
        <v>0.257716928787667</v>
      </c>
    </row>
    <row r="230" spans="2:10" x14ac:dyDescent="0.25">
      <c r="B230" s="32">
        <v>27036442000144</v>
      </c>
      <c r="C230" s="4" t="s">
        <v>365</v>
      </c>
      <c r="D230" s="3" t="s">
        <v>2</v>
      </c>
      <c r="E230" s="11">
        <v>3</v>
      </c>
      <c r="F230" s="5">
        <v>2.7941888202280749E-2</v>
      </c>
      <c r="G230" s="10">
        <v>0.101998205347738</v>
      </c>
      <c r="H230" s="10">
        <v>9.7681169616051999E-2</v>
      </c>
      <c r="I230" s="10">
        <v>0.348200639155203</v>
      </c>
      <c r="J230" s="10">
        <v>0.26601971345095099</v>
      </c>
    </row>
    <row r="231" spans="2:10" x14ac:dyDescent="0.25">
      <c r="B231" s="32">
        <v>27188001000168</v>
      </c>
      <c r="C231" s="4" t="s">
        <v>175</v>
      </c>
      <c r="D231" s="3" t="s">
        <v>3</v>
      </c>
      <c r="E231" s="11">
        <v>3</v>
      </c>
      <c r="F231" s="5">
        <v>0.11004770119075311</v>
      </c>
      <c r="G231" s="10">
        <v>0.108044428814372</v>
      </c>
      <c r="H231" s="10">
        <v>9.7681169616051999E-2</v>
      </c>
      <c r="I231" s="10">
        <v>0.348200639155203</v>
      </c>
      <c r="J231" s="10">
        <v>0.26601971345095099</v>
      </c>
    </row>
    <row r="232" spans="2:10" x14ac:dyDescent="0.25">
      <c r="B232" s="32">
        <v>27216287000148</v>
      </c>
      <c r="C232" s="4" t="s">
        <v>202</v>
      </c>
      <c r="D232" s="3" t="s">
        <v>3</v>
      </c>
      <c r="E232" s="11">
        <v>3</v>
      </c>
      <c r="F232" s="5">
        <v>0.27142293221994762</v>
      </c>
      <c r="G232" s="10">
        <v>7.6479000000000005E-2</v>
      </c>
      <c r="H232" s="10">
        <v>6.2658675928503701E-2</v>
      </c>
      <c r="I232" s="10">
        <v>0.27474808518464999</v>
      </c>
      <c r="J232" s="10">
        <v>0.251063330963682</v>
      </c>
    </row>
    <row r="233" spans="2:10" x14ac:dyDescent="0.25">
      <c r="B233" s="32">
        <v>27227428000128</v>
      </c>
      <c r="C233" s="4" t="s">
        <v>136</v>
      </c>
      <c r="D233" s="3" t="s">
        <v>3</v>
      </c>
      <c r="E233" s="11">
        <v>3</v>
      </c>
      <c r="F233" s="5">
        <v>0.14375919156629291</v>
      </c>
      <c r="G233" s="10">
        <v>0.11470387144709</v>
      </c>
      <c r="H233" s="10">
        <v>9.7681169616051999E-2</v>
      </c>
      <c r="I233" s="10">
        <v>0.348200639155203</v>
      </c>
      <c r="J233" s="10">
        <v>0.26601971345095099</v>
      </c>
    </row>
    <row r="234" spans="2:10" x14ac:dyDescent="0.25">
      <c r="B234" s="32">
        <v>27238601000193</v>
      </c>
      <c r="C234" s="4" t="s">
        <v>284</v>
      </c>
      <c r="D234" s="3" t="s">
        <v>3</v>
      </c>
      <c r="E234" s="11">
        <v>3</v>
      </c>
      <c r="F234" s="5">
        <v>9.4228365485262172E-2</v>
      </c>
      <c r="G234" s="10">
        <v>0.118827075434204</v>
      </c>
      <c r="H234" s="10">
        <v>9.7681169616051999E-2</v>
      </c>
      <c r="I234" s="10">
        <v>0.348200639155203</v>
      </c>
      <c r="J234" s="10">
        <v>0.26601971345095099</v>
      </c>
    </row>
    <row r="235" spans="2:10" x14ac:dyDescent="0.25">
      <c r="B235" s="32">
        <v>27238623000153</v>
      </c>
      <c r="C235" s="4" t="s">
        <v>93</v>
      </c>
      <c r="D235" s="3" t="s">
        <v>3</v>
      </c>
      <c r="E235" s="11">
        <v>3</v>
      </c>
      <c r="F235" s="5">
        <v>0.16907654649562512</v>
      </c>
      <c r="G235" s="10">
        <v>0.13969353121384401</v>
      </c>
      <c r="H235" s="10">
        <v>9.7681169616051999E-2</v>
      </c>
      <c r="I235" s="10">
        <v>0.348200639155203</v>
      </c>
      <c r="J235" s="10">
        <v>0.26601971345095099</v>
      </c>
    </row>
    <row r="236" spans="2:10" x14ac:dyDescent="0.25">
      <c r="B236" s="32">
        <v>27389572000160</v>
      </c>
      <c r="C236" s="4" t="s">
        <v>735</v>
      </c>
      <c r="D236" s="3" t="s">
        <v>12</v>
      </c>
      <c r="E236" s="11">
        <v>3</v>
      </c>
      <c r="F236" s="5">
        <v>-7.296785776035964E-7</v>
      </c>
      <c r="G236" s="10">
        <v>3.4710293999999899E-2</v>
      </c>
      <c r="H236" s="10">
        <v>6.6059723498478995E-2</v>
      </c>
      <c r="I236" s="10">
        <v>0.16035445641645099</v>
      </c>
      <c r="J236" s="10">
        <v>0.21798999634149999</v>
      </c>
    </row>
    <row r="237" spans="2:10" x14ac:dyDescent="0.25">
      <c r="B237" s="32">
        <v>27684070000162</v>
      </c>
      <c r="C237" s="4" t="s">
        <v>333</v>
      </c>
      <c r="D237" s="3" t="s">
        <v>3</v>
      </c>
      <c r="E237" s="11">
        <v>3</v>
      </c>
      <c r="F237" s="5">
        <v>6.2749609452277311E-2</v>
      </c>
      <c r="G237" s="10">
        <v>0.10892882877318701</v>
      </c>
      <c r="H237" s="10">
        <v>9.7681169616051999E-2</v>
      </c>
      <c r="I237" s="10">
        <v>0.348200639155203</v>
      </c>
      <c r="J237" s="10">
        <v>0.26601971345095099</v>
      </c>
    </row>
    <row r="238" spans="2:10" x14ac:dyDescent="0.25">
      <c r="B238" s="32">
        <v>27684077000184</v>
      </c>
      <c r="C238" s="4" t="s">
        <v>190</v>
      </c>
      <c r="D238" s="3" t="s">
        <v>3</v>
      </c>
      <c r="E238" s="11">
        <v>3</v>
      </c>
      <c r="F238" s="5">
        <v>0.12882227741334243</v>
      </c>
      <c r="G238" s="10">
        <v>0.12355745393402801</v>
      </c>
      <c r="H238" s="10">
        <v>9.7681169616051999E-2</v>
      </c>
      <c r="I238" s="10">
        <v>0.348200639155203</v>
      </c>
      <c r="J238" s="10">
        <v>0.26601971345095099</v>
      </c>
    </row>
    <row r="239" spans="2:10" x14ac:dyDescent="0.25">
      <c r="B239" s="32">
        <v>27728900000106</v>
      </c>
      <c r="C239" s="4" t="s">
        <v>160</v>
      </c>
      <c r="D239" s="3" t="s">
        <v>3</v>
      </c>
      <c r="E239" s="11">
        <v>3</v>
      </c>
      <c r="F239" s="5">
        <v>0.13602220023254544</v>
      </c>
      <c r="G239" s="10">
        <v>0.109795080788415</v>
      </c>
      <c r="H239" s="10">
        <v>9.7681169616051999E-2</v>
      </c>
      <c r="I239" s="10">
        <v>0.348200639155203</v>
      </c>
      <c r="J239" s="10">
        <v>0.26601971345095099</v>
      </c>
    </row>
    <row r="240" spans="2:10" x14ac:dyDescent="0.25">
      <c r="B240" s="32">
        <v>27923169000170</v>
      </c>
      <c r="C240" s="4" t="s">
        <v>279</v>
      </c>
      <c r="D240" s="3" t="s">
        <v>3</v>
      </c>
      <c r="E240" s="11">
        <v>3</v>
      </c>
      <c r="F240" s="5">
        <v>6.3076733122178819E-2</v>
      </c>
      <c r="G240" s="10">
        <v>0.10285443380981001</v>
      </c>
      <c r="H240" s="10">
        <v>9.7681169616051999E-2</v>
      </c>
      <c r="I240" s="10">
        <v>0.348200639155203</v>
      </c>
      <c r="J240" s="10">
        <v>0.26601971345095099</v>
      </c>
    </row>
    <row r="241" spans="2:10" x14ac:dyDescent="0.25">
      <c r="B241" s="32">
        <v>27974837000198</v>
      </c>
      <c r="C241" s="4" t="s">
        <v>234</v>
      </c>
      <c r="D241" s="3" t="s">
        <v>2</v>
      </c>
      <c r="E241" s="11">
        <v>3</v>
      </c>
      <c r="F241" s="5">
        <v>0.11253430528560809</v>
      </c>
      <c r="G241" s="10">
        <v>0.138620588997311</v>
      </c>
      <c r="H241" s="10">
        <v>9.7681169616051999E-2</v>
      </c>
      <c r="I241" s="10">
        <v>0.348200639155203</v>
      </c>
      <c r="J241" s="10">
        <v>0.26601971345095099</v>
      </c>
    </row>
    <row r="242" spans="2:10" x14ac:dyDescent="0.25">
      <c r="B242" s="32">
        <v>27974844000190</v>
      </c>
      <c r="C242" s="4" t="s">
        <v>261</v>
      </c>
      <c r="D242" s="3" t="s">
        <v>2</v>
      </c>
      <c r="E242" s="11">
        <v>3</v>
      </c>
      <c r="F242" s="5">
        <v>0.10312075702901148</v>
      </c>
      <c r="G242" s="10">
        <v>0.12993764982053799</v>
      </c>
      <c r="H242" s="10">
        <v>9.7681169616051999E-2</v>
      </c>
      <c r="I242" s="10">
        <v>0.348200639155203</v>
      </c>
      <c r="J242" s="10">
        <v>0.26601971345095099</v>
      </c>
    </row>
    <row r="243" spans="2:10" x14ac:dyDescent="0.25">
      <c r="B243" s="32">
        <v>27974848000178</v>
      </c>
      <c r="C243" s="4" t="s">
        <v>523</v>
      </c>
      <c r="D243" s="3" t="s">
        <v>2</v>
      </c>
      <c r="E243" s="11">
        <v>3</v>
      </c>
      <c r="F243" s="5">
        <v>-3.8796052564664243E-6</v>
      </c>
      <c r="G243" s="10">
        <v>9.9366999999999095E-3</v>
      </c>
      <c r="H243" s="10">
        <v>6.08318390591569E-2</v>
      </c>
      <c r="I243" s="10">
        <v>0.37131308563110399</v>
      </c>
      <c r="J243" s="10">
        <v>0.25539777605389502</v>
      </c>
    </row>
    <row r="244" spans="2:10" x14ac:dyDescent="0.25">
      <c r="B244" s="32">
        <v>27974854000125</v>
      </c>
      <c r="C244" s="4" t="s">
        <v>573</v>
      </c>
      <c r="D244" s="3" t="s">
        <v>2</v>
      </c>
      <c r="E244" s="11">
        <v>3</v>
      </c>
      <c r="F244" s="5">
        <v>0.15171420863020732</v>
      </c>
      <c r="G244" s="10">
        <v>0.20541447318213499</v>
      </c>
      <c r="H244" s="10">
        <v>9.7681169616051999E-2</v>
      </c>
      <c r="I244" s="10">
        <v>0.348200639155203</v>
      </c>
      <c r="J244" s="10">
        <v>0.26601971345095099</v>
      </c>
    </row>
    <row r="245" spans="2:10" x14ac:dyDescent="0.25">
      <c r="B245" s="32">
        <v>27974858000103</v>
      </c>
      <c r="C245" s="4" t="s">
        <v>695</v>
      </c>
      <c r="D245" s="3" t="s">
        <v>2</v>
      </c>
      <c r="E245" s="11">
        <v>3</v>
      </c>
      <c r="F245" s="5">
        <v>9.4051951863557054E-2</v>
      </c>
      <c r="G245" s="10">
        <v>0.15275259999999999</v>
      </c>
      <c r="H245" s="10">
        <v>9.2966311603293494E-2</v>
      </c>
      <c r="I245" s="10">
        <v>0.29053281195967301</v>
      </c>
      <c r="J245" s="10">
        <v>0.26253520394164298</v>
      </c>
    </row>
    <row r="246" spans="2:10" x14ac:dyDescent="0.25">
      <c r="B246" s="32">
        <v>27974873000151</v>
      </c>
      <c r="C246" s="4" t="s">
        <v>527</v>
      </c>
      <c r="D246" s="3" t="s">
        <v>2</v>
      </c>
      <c r="E246" s="11">
        <v>3</v>
      </c>
      <c r="F246" s="5">
        <v>0.29807052195611983</v>
      </c>
      <c r="G246" s="10">
        <v>0.1655142</v>
      </c>
      <c r="H246" s="10">
        <v>4.81316146860475E-2</v>
      </c>
      <c r="I246" s="10">
        <v>0.28290560998505998</v>
      </c>
      <c r="J246" s="10">
        <v>0.216532913285437</v>
      </c>
    </row>
    <row r="247" spans="2:10" x14ac:dyDescent="0.25">
      <c r="B247" s="32">
        <v>27974883000197</v>
      </c>
      <c r="C247" s="4" t="s">
        <v>100</v>
      </c>
      <c r="D247" s="3" t="s">
        <v>2</v>
      </c>
      <c r="E247" s="11">
        <v>3</v>
      </c>
      <c r="F247" s="5">
        <v>0.29277417956725538</v>
      </c>
      <c r="G247" s="10">
        <v>5.4431399999999901E-2</v>
      </c>
      <c r="H247" s="10">
        <v>3.5574243069489898E-2</v>
      </c>
      <c r="I247" s="10">
        <v>8.2948280095537896E-2</v>
      </c>
      <c r="J247" s="10">
        <v>0.136991145785611</v>
      </c>
    </row>
    <row r="248" spans="2:10" x14ac:dyDescent="0.25">
      <c r="B248" s="32">
        <v>27974911000176</v>
      </c>
      <c r="C248" s="4" t="s">
        <v>525</v>
      </c>
      <c r="D248" s="3" t="s">
        <v>2</v>
      </c>
      <c r="E248" s="11">
        <v>3</v>
      </c>
      <c r="F248" s="5">
        <v>0.36521064501694678</v>
      </c>
      <c r="G248" s="10">
        <v>0.1565945</v>
      </c>
      <c r="H248" s="10">
        <v>4.1966683921256201E-2</v>
      </c>
      <c r="I248" s="10">
        <v>0.21287500000000001</v>
      </c>
      <c r="J248" s="10">
        <v>0.21810216579905001</v>
      </c>
    </row>
    <row r="249" spans="2:10" x14ac:dyDescent="0.25">
      <c r="B249" s="32">
        <v>28021439000110</v>
      </c>
      <c r="C249" s="4" t="s">
        <v>698</v>
      </c>
      <c r="D249" s="3" t="s">
        <v>31</v>
      </c>
      <c r="E249" s="11">
        <v>3</v>
      </c>
      <c r="F249" s="5">
        <v>6.7736965615140338E-2</v>
      </c>
      <c r="G249" s="10">
        <v>8.8851970000000099E-2</v>
      </c>
      <c r="H249" s="10">
        <v>7.0523676865176493E-2</v>
      </c>
      <c r="I249" s="10">
        <v>0.133501553702016</v>
      </c>
      <c r="J249" s="10">
        <v>0.199855311426301</v>
      </c>
    </row>
    <row r="250" spans="2:10" x14ac:dyDescent="0.25">
      <c r="B250" s="32">
        <v>28075123000100</v>
      </c>
      <c r="C250" s="4" t="s">
        <v>689</v>
      </c>
      <c r="D250" s="3" t="s">
        <v>8</v>
      </c>
      <c r="E250" s="11">
        <v>3</v>
      </c>
      <c r="F250" s="5">
        <v>0.11827314069796016</v>
      </c>
      <c r="G250" s="10">
        <v>0.1194559</v>
      </c>
      <c r="H250" s="10">
        <v>8.2662454625385406E-2</v>
      </c>
      <c r="I250" s="10">
        <v>0.14795797643272901</v>
      </c>
      <c r="J250" s="10">
        <v>0.21272445842866999</v>
      </c>
    </row>
    <row r="251" spans="2:10" x14ac:dyDescent="0.25">
      <c r="B251" s="32">
        <v>28075217000180</v>
      </c>
      <c r="C251" s="4" t="s">
        <v>691</v>
      </c>
      <c r="D251" s="3" t="s">
        <v>8</v>
      </c>
      <c r="E251" s="11">
        <v>3</v>
      </c>
      <c r="F251" s="5">
        <v>0.11004782607491996</v>
      </c>
      <c r="G251" s="10">
        <v>9.8973000000000005E-2</v>
      </c>
      <c r="H251" s="10">
        <v>7.3158258372932702E-2</v>
      </c>
      <c r="I251" s="10">
        <v>0.16472805406508501</v>
      </c>
      <c r="J251" s="10">
        <v>0.20306517313778999</v>
      </c>
    </row>
    <row r="252" spans="2:10" x14ac:dyDescent="0.25">
      <c r="B252" s="32">
        <v>28080450000150</v>
      </c>
      <c r="C252" s="4" t="s">
        <v>734</v>
      </c>
      <c r="D252" s="3" t="s">
        <v>8</v>
      </c>
      <c r="E252" s="11">
        <v>3</v>
      </c>
      <c r="F252" s="5">
        <v>3.571531164327893E-2</v>
      </c>
      <c r="G252" s="10">
        <v>0.13997475000000001</v>
      </c>
      <c r="H252" s="10">
        <v>9.3833612946354603E-2</v>
      </c>
      <c r="I252" s="10">
        <v>0.33503026967528898</v>
      </c>
      <c r="J252" s="10">
        <v>0.26704996062244202</v>
      </c>
    </row>
    <row r="253" spans="2:10" x14ac:dyDescent="0.25">
      <c r="B253" s="32">
        <v>28254509000180</v>
      </c>
      <c r="C253" s="4" t="s">
        <v>724</v>
      </c>
      <c r="D253" s="3" t="s">
        <v>10</v>
      </c>
      <c r="E253" s="11">
        <v>3</v>
      </c>
      <c r="F253" s="5">
        <v>-4.7067718715838181E-7</v>
      </c>
      <c r="G253" s="10">
        <v>6.7032099999999997E-2</v>
      </c>
      <c r="H253" s="10">
        <v>8.2938695950682997E-2</v>
      </c>
      <c r="I253" s="10">
        <v>0.15114485704116701</v>
      </c>
      <c r="J253" s="10">
        <v>0.216357524372467</v>
      </c>
    </row>
    <row r="254" spans="2:10" x14ac:dyDescent="0.25">
      <c r="B254" s="32">
        <v>28254528000106</v>
      </c>
      <c r="C254" s="4" t="s">
        <v>721</v>
      </c>
      <c r="D254" s="3" t="s">
        <v>10</v>
      </c>
      <c r="E254" s="11">
        <v>3</v>
      </c>
      <c r="F254" s="5">
        <v>-1.5087336337793948E-7</v>
      </c>
      <c r="G254" s="10">
        <v>7.70983999999999E-2</v>
      </c>
      <c r="H254" s="10">
        <v>8.1282304614399295E-2</v>
      </c>
      <c r="I254" s="10">
        <v>0.111543880952654</v>
      </c>
      <c r="J254" s="10">
        <v>0.212142141887153</v>
      </c>
    </row>
    <row r="255" spans="2:10" x14ac:dyDescent="0.25">
      <c r="B255" s="32">
        <v>28289229000107</v>
      </c>
      <c r="C255" s="4" t="s">
        <v>705</v>
      </c>
      <c r="D255" s="3" t="s">
        <v>31</v>
      </c>
      <c r="E255" s="11">
        <v>3</v>
      </c>
      <c r="F255" s="5">
        <v>4.2146872002922983E-2</v>
      </c>
      <c r="G255" s="10">
        <v>6.97967800000001E-2</v>
      </c>
      <c r="H255" s="10">
        <v>6.9471656148334199E-2</v>
      </c>
      <c r="I255" s="10">
        <v>0.122460783860071</v>
      </c>
      <c r="J255" s="10">
        <v>0.196883658830866</v>
      </c>
    </row>
    <row r="256" spans="2:10" x14ac:dyDescent="0.25">
      <c r="B256" s="32">
        <v>28428029000198</v>
      </c>
      <c r="C256" s="4" t="s">
        <v>520</v>
      </c>
      <c r="D256" s="3" t="s">
        <v>10</v>
      </c>
      <c r="E256" s="11">
        <v>3</v>
      </c>
      <c r="F256" s="5">
        <v>-9.2359759175966582E-7</v>
      </c>
      <c r="G256" s="10">
        <v>7.1619249415768596E-2</v>
      </c>
      <c r="H256" s="10">
        <v>9.7681169616051999E-2</v>
      </c>
      <c r="I256" s="10">
        <v>0.348200639155203</v>
      </c>
      <c r="J256" s="10">
        <v>0.26601971345095099</v>
      </c>
    </row>
    <row r="257" spans="2:10" x14ac:dyDescent="0.25">
      <c r="B257" s="32">
        <v>28454125000100</v>
      </c>
      <c r="C257" s="4" t="s">
        <v>227</v>
      </c>
      <c r="D257" s="3" t="s">
        <v>31</v>
      </c>
      <c r="E257" s="11">
        <v>3</v>
      </c>
      <c r="F257" s="5">
        <v>0.17019239583348114</v>
      </c>
      <c r="G257" s="10">
        <v>5.6870909999999997E-2</v>
      </c>
      <c r="H257" s="10">
        <v>4.0173110432504697E-2</v>
      </c>
      <c r="I257" s="10">
        <v>0.12716796580044801</v>
      </c>
      <c r="J257" s="10">
        <v>0.17653207435868001</v>
      </c>
    </row>
    <row r="258" spans="2:10" x14ac:dyDescent="0.25">
      <c r="B258" s="32">
        <v>28454135000146</v>
      </c>
      <c r="C258" s="4" t="s">
        <v>717</v>
      </c>
      <c r="D258" s="3" t="s">
        <v>31</v>
      </c>
      <c r="E258" s="11">
        <v>3</v>
      </c>
      <c r="F258" s="5">
        <v>-4.5277419514445593E-8</v>
      </c>
      <c r="G258" s="10">
        <v>7.9891120000000093E-2</v>
      </c>
      <c r="H258" s="10">
        <v>8.3767842896360897E-2</v>
      </c>
      <c r="I258" s="10">
        <v>0.19008487465044399</v>
      </c>
      <c r="J258" s="10">
        <v>0.221910495845836</v>
      </c>
    </row>
    <row r="259" spans="2:10" x14ac:dyDescent="0.25">
      <c r="B259" s="32">
        <v>28491468000145</v>
      </c>
      <c r="C259" s="4" t="s">
        <v>701</v>
      </c>
      <c r="D259" s="3" t="s">
        <v>3</v>
      </c>
      <c r="E259" s="11">
        <v>3</v>
      </c>
      <c r="F259" s="5">
        <v>5.5801094650471797E-2</v>
      </c>
      <c r="G259" s="10">
        <v>9.5707E-2</v>
      </c>
      <c r="H259" s="10">
        <v>7.3158258372932702E-2</v>
      </c>
      <c r="I259" s="10">
        <v>0.16472805406508501</v>
      </c>
      <c r="J259" s="10">
        <v>0.20306517313778999</v>
      </c>
    </row>
    <row r="260" spans="2:10" x14ac:dyDescent="0.25">
      <c r="B260" s="32">
        <v>28516222000180</v>
      </c>
      <c r="C260" s="4" t="s">
        <v>700</v>
      </c>
      <c r="D260" s="3" t="s">
        <v>9</v>
      </c>
      <c r="E260" s="11">
        <v>3</v>
      </c>
      <c r="F260" s="5">
        <v>6.6054260666620901E-2</v>
      </c>
      <c r="G260" s="10">
        <v>0.10992365</v>
      </c>
      <c r="H260" s="10">
        <v>8.1006485809544698E-2</v>
      </c>
      <c r="I260" s="10">
        <v>0.106991283712865</v>
      </c>
      <c r="J260" s="10">
        <v>0.20797974140717501</v>
      </c>
    </row>
    <row r="261" spans="2:10" x14ac:dyDescent="0.25">
      <c r="B261" s="32">
        <v>28849799000104</v>
      </c>
      <c r="C261" s="4" t="s">
        <v>647</v>
      </c>
      <c r="D261" s="3" t="s">
        <v>10</v>
      </c>
      <c r="E261" s="11">
        <v>3</v>
      </c>
      <c r="F261" s="5">
        <v>0.13126681031019427</v>
      </c>
      <c r="G261" s="10">
        <v>3.9916099999999899E-2</v>
      </c>
      <c r="H261" s="10">
        <v>2.82076860364502E-2</v>
      </c>
      <c r="I261" s="10">
        <v>0.12304540561812</v>
      </c>
      <c r="J261" s="10">
        <v>0.122166187879508</v>
      </c>
    </row>
    <row r="262" spans="2:10" x14ac:dyDescent="0.25">
      <c r="B262" s="32">
        <v>28881195000145</v>
      </c>
      <c r="C262" s="4" t="s">
        <v>658</v>
      </c>
      <c r="D262" s="3" t="s">
        <v>10</v>
      </c>
      <c r="E262" s="11">
        <v>3</v>
      </c>
      <c r="F262" s="5">
        <v>0.10400414611030417</v>
      </c>
      <c r="G262" s="10">
        <v>5.7354200000000001E-2</v>
      </c>
      <c r="H262" s="10">
        <v>3.7871129523014503E-2</v>
      </c>
      <c r="I262" s="10">
        <v>0.13358100845833901</v>
      </c>
      <c r="J262" s="10">
        <v>0.14431340280889701</v>
      </c>
    </row>
    <row r="263" spans="2:10" x14ac:dyDescent="0.25">
      <c r="B263" s="32">
        <v>29045319000115</v>
      </c>
      <c r="C263" s="4" t="s">
        <v>679</v>
      </c>
      <c r="D263" s="3" t="s">
        <v>2</v>
      </c>
      <c r="E263" s="11">
        <v>3</v>
      </c>
      <c r="F263" s="5">
        <v>9.5958931974143111E-2</v>
      </c>
      <c r="G263" s="10">
        <v>0.16572870000000001</v>
      </c>
      <c r="H263" s="10">
        <v>6.8946033542520505E-2</v>
      </c>
      <c r="I263" s="10">
        <v>0.147645688197098</v>
      </c>
      <c r="J263" s="10">
        <v>0.20036449152521399</v>
      </c>
    </row>
    <row r="264" spans="2:10" x14ac:dyDescent="0.25">
      <c r="B264" s="32">
        <v>29045335000108</v>
      </c>
      <c r="C264" s="4" t="s">
        <v>667</v>
      </c>
      <c r="D264" s="3" t="s">
        <v>2</v>
      </c>
      <c r="E264" s="11">
        <v>3</v>
      </c>
      <c r="F264" s="5">
        <v>-4.1668811171083745E-7</v>
      </c>
      <c r="G264" s="10">
        <v>4.5657800000000102E-2</v>
      </c>
      <c r="H264" s="10">
        <v>5.2003205513939901E-2</v>
      </c>
      <c r="I264" s="10">
        <v>0.21841880556532201</v>
      </c>
      <c r="J264" s="10">
        <v>0.21201035522269401</v>
      </c>
    </row>
    <row r="265" spans="2:10" x14ac:dyDescent="0.25">
      <c r="B265" s="32">
        <v>29177308000199</v>
      </c>
      <c r="C265" s="4" t="s">
        <v>349</v>
      </c>
      <c r="D265" s="3" t="s">
        <v>3</v>
      </c>
      <c r="E265" s="11">
        <v>3</v>
      </c>
      <c r="F265" s="5">
        <v>0.15667389989521072</v>
      </c>
      <c r="G265" s="10">
        <v>0.146762</v>
      </c>
      <c r="H265" s="10">
        <v>6.3442568748208306E-2</v>
      </c>
      <c r="I265" s="10">
        <v>0.256230660676601</v>
      </c>
      <c r="J265" s="10">
        <v>0.23479903211781999</v>
      </c>
    </row>
    <row r="266" spans="2:10" x14ac:dyDescent="0.25">
      <c r="B266" s="32">
        <v>29178343000122</v>
      </c>
      <c r="C266" s="4" t="s">
        <v>310</v>
      </c>
      <c r="D266" s="3" t="s">
        <v>6</v>
      </c>
      <c r="E266" s="11">
        <v>3</v>
      </c>
      <c r="F266" s="5">
        <v>0.15362849708766876</v>
      </c>
      <c r="G266" s="10">
        <v>5.6713552750720098E-2</v>
      </c>
      <c r="H266" s="10">
        <v>3.9917082846707898E-2</v>
      </c>
      <c r="I266" s="10">
        <v>0.12711559236586201</v>
      </c>
      <c r="J266" s="10">
        <v>0.166166115934235</v>
      </c>
    </row>
    <row r="267" spans="2:10" x14ac:dyDescent="0.25">
      <c r="B267" s="32">
        <v>29300848000118</v>
      </c>
      <c r="C267" s="4" t="s">
        <v>638</v>
      </c>
      <c r="D267" s="3" t="s">
        <v>31</v>
      </c>
      <c r="E267" s="11">
        <v>3</v>
      </c>
      <c r="F267" s="5">
        <v>0.10973503991759406</v>
      </c>
      <c r="G267" s="10">
        <v>5.2794569999999902E-2</v>
      </c>
      <c r="H267" s="10">
        <v>3.6849662824797597E-2</v>
      </c>
      <c r="I267" s="10">
        <v>0.13195440917416201</v>
      </c>
      <c r="J267" s="10">
        <v>0.13846408409132799</v>
      </c>
    </row>
    <row r="268" spans="2:10" x14ac:dyDescent="0.25">
      <c r="B268" s="32">
        <v>29389086000178</v>
      </c>
      <c r="C268" s="4" t="s">
        <v>454</v>
      </c>
      <c r="D268" s="3" t="s">
        <v>29</v>
      </c>
      <c r="E268" s="11">
        <v>3</v>
      </c>
      <c r="F268" s="5">
        <v>3.1467725181471319E-2</v>
      </c>
      <c r="G268" s="10">
        <v>3.7724300000000002E-2</v>
      </c>
      <c r="H268" s="10">
        <v>3.63393065331339E-2</v>
      </c>
      <c r="I268" s="10">
        <v>0.116763538010013</v>
      </c>
      <c r="J268" s="10">
        <v>0.13972516727276699</v>
      </c>
    </row>
    <row r="269" spans="2:10" x14ac:dyDescent="0.25">
      <c r="B269" s="32">
        <v>29733120000180</v>
      </c>
      <c r="C269" s="4" t="s">
        <v>661</v>
      </c>
      <c r="D269" s="3" t="s">
        <v>2</v>
      </c>
      <c r="E269" s="11">
        <v>3</v>
      </c>
      <c r="F269" s="5">
        <v>1.6154883341094897E-2</v>
      </c>
      <c r="G269" s="10">
        <v>4.3119900000000003E-2</v>
      </c>
      <c r="H269" s="10">
        <v>4.2222830591164502E-2</v>
      </c>
      <c r="I269" s="10">
        <v>0.23359947111472701</v>
      </c>
      <c r="J269" s="10">
        <v>0.22047080582269399</v>
      </c>
    </row>
    <row r="270" spans="2:10" x14ac:dyDescent="0.25">
      <c r="B270" s="32">
        <v>29734052000173</v>
      </c>
      <c r="C270" s="4" t="s">
        <v>665</v>
      </c>
      <c r="D270" s="3" t="s">
        <v>2</v>
      </c>
      <c r="E270" s="11">
        <v>3</v>
      </c>
      <c r="F270" s="5">
        <v>-2.694515062129151E-7</v>
      </c>
      <c r="G270" s="10">
        <v>2.4297199999999901E-2</v>
      </c>
      <c r="H270" s="10">
        <v>2.89673072214005E-2</v>
      </c>
      <c r="I270" s="10">
        <v>0.115582280372972</v>
      </c>
      <c r="J270" s="10">
        <v>0.12724063726170701</v>
      </c>
    </row>
    <row r="271" spans="2:10" x14ac:dyDescent="0.25">
      <c r="B271" s="32">
        <v>29941789000167</v>
      </c>
      <c r="C271" s="4" t="s">
        <v>598</v>
      </c>
      <c r="D271" s="3" t="s">
        <v>8</v>
      </c>
      <c r="E271" s="11">
        <v>3</v>
      </c>
      <c r="F271" s="5">
        <v>0.19659828400645357</v>
      </c>
      <c r="G271" s="10">
        <v>7.4241300000000204E-2</v>
      </c>
      <c r="H271" s="10">
        <v>2.61847700103621E-2</v>
      </c>
      <c r="I271" s="10">
        <v>0.104031312935929</v>
      </c>
      <c r="J271" s="10">
        <v>0.110835947062705</v>
      </c>
    </row>
    <row r="272" spans="2:10" x14ac:dyDescent="0.25">
      <c r="B272" s="32">
        <v>29941862000109</v>
      </c>
      <c r="C272" s="4" t="s">
        <v>603</v>
      </c>
      <c r="D272" s="3" t="s">
        <v>8</v>
      </c>
      <c r="E272" s="11">
        <v>3</v>
      </c>
      <c r="F272" s="5">
        <v>0.19290719756948768</v>
      </c>
      <c r="G272" s="10">
        <v>7.4011199999999902E-2</v>
      </c>
      <c r="H272" s="10">
        <v>2.6437416700738799E-2</v>
      </c>
      <c r="I272" s="10">
        <v>0.13538497542710001</v>
      </c>
      <c r="J272" s="10">
        <v>0.113569101163912</v>
      </c>
    </row>
    <row r="273" spans="2:10" x14ac:dyDescent="0.25">
      <c r="B273" s="32">
        <v>29942200000145</v>
      </c>
      <c r="C273" s="4" t="s">
        <v>650</v>
      </c>
      <c r="D273" s="3" t="s">
        <v>8</v>
      </c>
      <c r="E273" s="11">
        <v>3</v>
      </c>
      <c r="F273" s="5">
        <v>7.7965116066982712E-2</v>
      </c>
      <c r="G273" s="10">
        <v>3.72680000000001E-2</v>
      </c>
      <c r="H273" s="10">
        <v>2.6437416700738799E-2</v>
      </c>
      <c r="I273" s="10">
        <v>0.13538497542710001</v>
      </c>
      <c r="J273" s="10">
        <v>0.113569101163912</v>
      </c>
    </row>
    <row r="274" spans="2:10" x14ac:dyDescent="0.25">
      <c r="B274" s="32">
        <v>29942223000150</v>
      </c>
      <c r="C274" s="4" t="s">
        <v>653</v>
      </c>
      <c r="D274" s="3" t="s">
        <v>8</v>
      </c>
      <c r="E274" s="11">
        <v>3</v>
      </c>
      <c r="F274" s="5">
        <v>7.5248945845394877E-2</v>
      </c>
      <c r="G274" s="10">
        <v>3.6299199999999997E-2</v>
      </c>
      <c r="H274" s="10">
        <v>2.6437416700738799E-2</v>
      </c>
      <c r="I274" s="10">
        <v>0.13538497542710001</v>
      </c>
      <c r="J274" s="10">
        <v>0.113569101163912</v>
      </c>
    </row>
    <row r="275" spans="2:10" x14ac:dyDescent="0.25">
      <c r="B275" s="32">
        <v>30329397000120</v>
      </c>
      <c r="C275" s="4" t="s">
        <v>56</v>
      </c>
      <c r="D275" s="3" t="s">
        <v>32</v>
      </c>
      <c r="E275" s="11">
        <v>3</v>
      </c>
      <c r="F275" s="5">
        <v>0.13514493789740561</v>
      </c>
      <c r="G275" s="10">
        <v>5.9360400000000098E-2</v>
      </c>
      <c r="H275" s="10">
        <v>4.1454194181800498E-2</v>
      </c>
      <c r="I275" s="10">
        <v>0.23411724304592799</v>
      </c>
      <c r="J275" s="10">
        <v>0.219363650767017</v>
      </c>
    </row>
    <row r="276" spans="2:10" x14ac:dyDescent="0.25">
      <c r="B276" s="32">
        <v>30453262000172</v>
      </c>
      <c r="C276" s="4" t="s">
        <v>339</v>
      </c>
      <c r="D276" s="3" t="s">
        <v>2</v>
      </c>
      <c r="E276" s="11">
        <v>3</v>
      </c>
      <c r="F276" s="5">
        <v>0.13241009567725023</v>
      </c>
      <c r="G276" s="10">
        <v>7.9872193999999994E-2</v>
      </c>
      <c r="H276" s="10">
        <v>5.5889097232415801E-2</v>
      </c>
      <c r="I276" s="10">
        <v>0.27913414891373101</v>
      </c>
      <c r="J276" s="10">
        <v>0.231069722357471</v>
      </c>
    </row>
    <row r="277" spans="2:10" x14ac:dyDescent="0.25">
      <c r="B277" s="32">
        <v>30493047000103</v>
      </c>
      <c r="C277" s="4" t="s">
        <v>507</v>
      </c>
      <c r="D277" s="3" t="s">
        <v>2</v>
      </c>
      <c r="E277" s="11">
        <v>3</v>
      </c>
      <c r="F277" s="5">
        <v>-4.2351184758630116E-8</v>
      </c>
      <c r="G277" s="10">
        <v>2.70291E-2</v>
      </c>
      <c r="H277" s="10">
        <v>4.2735312852068198E-2</v>
      </c>
      <c r="I277" s="10">
        <v>0.24422958555601099</v>
      </c>
      <c r="J277" s="10">
        <v>0.22085000693523499</v>
      </c>
    </row>
    <row r="278" spans="2:10" x14ac:dyDescent="0.25">
      <c r="B278" s="32">
        <v>30507590000104</v>
      </c>
      <c r="C278" s="4" t="s">
        <v>652</v>
      </c>
      <c r="D278" s="3" t="s">
        <v>2</v>
      </c>
      <c r="E278" s="11">
        <v>3</v>
      </c>
      <c r="F278" s="5">
        <v>8.1669781093756277E-2</v>
      </c>
      <c r="G278" s="10">
        <v>3.9282400000000099E-2</v>
      </c>
      <c r="H278" s="10">
        <v>3.2519633024359999E-2</v>
      </c>
      <c r="I278" s="10">
        <v>0.10920584839443501</v>
      </c>
      <c r="J278" s="10">
        <v>0.12619510313527799</v>
      </c>
    </row>
    <row r="279" spans="2:10" x14ac:dyDescent="0.25">
      <c r="B279" s="32">
        <v>30507620000182</v>
      </c>
      <c r="C279" s="4" t="s">
        <v>51</v>
      </c>
      <c r="D279" s="3" t="s">
        <v>2</v>
      </c>
      <c r="E279" s="11">
        <v>3</v>
      </c>
      <c r="F279" s="5">
        <v>0.21550014631142639</v>
      </c>
      <c r="G279" s="10">
        <v>0.1395721</v>
      </c>
      <c r="H279" s="10">
        <v>3.2519633024359999E-2</v>
      </c>
      <c r="I279" s="10">
        <v>0.10920584839443501</v>
      </c>
      <c r="J279" s="10">
        <v>0.12619510313527799</v>
      </c>
    </row>
    <row r="280" spans="2:10" x14ac:dyDescent="0.25">
      <c r="B280" s="32">
        <v>30521533000180</v>
      </c>
      <c r="C280" s="4" t="s">
        <v>341</v>
      </c>
      <c r="D280" s="3" t="s">
        <v>2</v>
      </c>
      <c r="E280" s="11">
        <v>3</v>
      </c>
      <c r="F280" s="5">
        <v>0.12507431426104659</v>
      </c>
      <c r="G280" s="10">
        <v>4.9743900000000001E-2</v>
      </c>
      <c r="H280" s="10">
        <v>3.6594453270402602E-2</v>
      </c>
      <c r="I280" s="10">
        <v>0.157931166165449</v>
      </c>
      <c r="J280" s="10">
        <v>0.14045246940669601</v>
      </c>
    </row>
    <row r="281" spans="2:10" x14ac:dyDescent="0.25">
      <c r="B281" s="32">
        <v>31248020000100</v>
      </c>
      <c r="C281" s="4" t="s">
        <v>338</v>
      </c>
      <c r="D281" s="3" t="s">
        <v>2</v>
      </c>
      <c r="E281" s="11">
        <v>3</v>
      </c>
      <c r="F281" s="5">
        <v>0.12813827627020435</v>
      </c>
      <c r="G281" s="10">
        <v>3.5066599999999899E-2</v>
      </c>
      <c r="H281" s="10">
        <v>2.1647748624315E-2</v>
      </c>
      <c r="I281" s="10">
        <v>-6.6238725595585404E-3</v>
      </c>
      <c r="J281" s="10">
        <v>7.6173989576925602E-2</v>
      </c>
    </row>
    <row r="282" spans="2:10" x14ac:dyDescent="0.25">
      <c r="B282" s="32">
        <v>97519615000160</v>
      </c>
      <c r="C282" s="4" t="s">
        <v>105</v>
      </c>
      <c r="D282" s="3" t="s">
        <v>8</v>
      </c>
      <c r="E282" s="11">
        <v>3</v>
      </c>
      <c r="F282" s="5">
        <v>0.18130211338446869</v>
      </c>
      <c r="G282" s="10">
        <v>0.151979935924104</v>
      </c>
      <c r="H282" s="10">
        <v>9.7681169616051999E-2</v>
      </c>
      <c r="I282" s="10">
        <v>0.348200639155203</v>
      </c>
      <c r="J282" s="10">
        <v>0.26601971345095099</v>
      </c>
    </row>
    <row r="283" spans="2:10" x14ac:dyDescent="0.25">
      <c r="B283" s="32">
        <v>97519635000131</v>
      </c>
      <c r="C283" s="4" t="s">
        <v>578</v>
      </c>
      <c r="D283" s="3" t="s">
        <v>8</v>
      </c>
      <c r="E283" s="11">
        <v>3</v>
      </c>
      <c r="F283" s="5">
        <v>0.16416098664734699</v>
      </c>
      <c r="G283" s="10">
        <v>0.149483559577858</v>
      </c>
      <c r="H283" s="10">
        <v>9.7681169616051999E-2</v>
      </c>
      <c r="I283" s="10">
        <v>0.348200639155203</v>
      </c>
      <c r="J283" s="10">
        <v>0.26601971345095099</v>
      </c>
    </row>
    <row r="284" spans="2:10" x14ac:dyDescent="0.25">
      <c r="B284" s="32">
        <v>97519665000148</v>
      </c>
      <c r="C284" s="4" t="s">
        <v>568</v>
      </c>
      <c r="D284" s="3" t="s">
        <v>8</v>
      </c>
      <c r="E284" s="11">
        <v>3</v>
      </c>
      <c r="F284" s="5">
        <v>0.18751446697361593</v>
      </c>
      <c r="G284" s="10">
        <v>0.14913506575483501</v>
      </c>
      <c r="H284" s="10">
        <v>9.7681169616051999E-2</v>
      </c>
      <c r="I284" s="10">
        <v>0.348200639155203</v>
      </c>
      <c r="J284" s="10">
        <v>0.26601971345095099</v>
      </c>
    </row>
    <row r="285" spans="2:10" x14ac:dyDescent="0.25"/>
    <row r="286" spans="2:10" x14ac:dyDescent="0.25"/>
    <row r="287" spans="2:10" x14ac:dyDescent="0.25">
      <c r="B287" s="28" t="s">
        <v>737</v>
      </c>
      <c r="C287" s="12"/>
      <c r="D287" s="12"/>
      <c r="E287" s="12"/>
      <c r="F287" s="12"/>
    </row>
    <row r="288" spans="2:10" x14ac:dyDescent="0.25">
      <c r="B288" s="28" t="s">
        <v>42</v>
      </c>
      <c r="C288" s="12"/>
      <c r="D288" s="12"/>
      <c r="E288" s="12"/>
      <c r="F288" s="12"/>
    </row>
    <row r="289" spans="2:6" x14ac:dyDescent="0.25">
      <c r="B289" s="28" t="s">
        <v>1504</v>
      </c>
      <c r="C289" s="12"/>
      <c r="D289" s="12"/>
      <c r="E289" s="29" t="str">
        <f>HYPERLINK("http://www.susep.gov.br/setores-susep/cgsoa/fundos-previdenciarios/Relatorio_Simplificado.pdf","Relatório")</f>
        <v>Relatório</v>
      </c>
      <c r="F289" s="12"/>
    </row>
    <row r="290" spans="2:6" x14ac:dyDescent="0.25">
      <c r="B290" s="28" t="s">
        <v>1505</v>
      </c>
      <c r="C290" s="12"/>
      <c r="D290" s="12"/>
      <c r="E290" s="12"/>
      <c r="F290" s="12"/>
    </row>
    <row r="291" spans="2:6" x14ac:dyDescent="0.25">
      <c r="B291" s="28" t="s">
        <v>1506</v>
      </c>
      <c r="C291" s="12"/>
      <c r="D291" s="12"/>
      <c r="E291" s="12"/>
      <c r="F291" s="12"/>
    </row>
    <row r="292" spans="2:6" x14ac:dyDescent="0.25">
      <c r="B292" s="28" t="s">
        <v>1507</v>
      </c>
      <c r="C292" s="12"/>
      <c r="D292" s="12"/>
      <c r="E292" s="12"/>
      <c r="F292" s="12"/>
    </row>
    <row r="293" spans="2:6" x14ac:dyDescent="0.25">
      <c r="B293" s="28" t="s">
        <v>1508</v>
      </c>
      <c r="C293" s="12"/>
      <c r="D293" s="12"/>
      <c r="E293" s="12"/>
      <c r="F293" s="12"/>
    </row>
    <row r="294" spans="2:6" x14ac:dyDescent="0.25"/>
    <row r="295" spans="2:6" x14ac:dyDescent="0.25"/>
    <row r="296" spans="2:6" x14ac:dyDescent="0.25"/>
    <row r="297" spans="2:6" x14ac:dyDescent="0.25"/>
    <row r="298" spans="2:6" x14ac:dyDescent="0.25"/>
    <row r="299" spans="2:6" x14ac:dyDescent="0.25"/>
    <row r="300" spans="2:6" x14ac:dyDescent="0.25"/>
    <row r="301" spans="2:6" x14ac:dyDescent="0.25"/>
    <row r="302" spans="2:6" x14ac:dyDescent="0.25"/>
    <row r="303" spans="2:6" x14ac:dyDescent="0.25"/>
    <row r="304" spans="2:6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</sheetData>
  <mergeCells count="1">
    <mergeCell ref="B3:J3"/>
  </mergeCells>
  <hyperlinks>
    <hyperlink ref="L6" location="Pesquisa!A1" display="Voltar para pesquisa"/>
    <hyperlink ref="E289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N528"/>
  <sheetViews>
    <sheetView showGridLines="0" zoomScaleNormal="100" workbookViewId="0">
      <pane ySplit="6" topLeftCell="A7" activePane="bottomLeft" state="frozen"/>
      <selection pane="bottomLeft" activeCell="D6" sqref="D6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9" width="12.42578125" customWidth="1"/>
    <col min="10" max="10" width="12.5703125" customWidth="1"/>
    <col min="11" max="14" width="9.140625" customWidth="1"/>
    <col min="15" max="16384" width="9.140625" hidden="1"/>
  </cols>
  <sheetData>
    <row r="1" spans="1:12" x14ac:dyDescent="0.25">
      <c r="A1" s="8" t="s">
        <v>40</v>
      </c>
      <c r="B1" s="8"/>
    </row>
    <row r="2" spans="1:12" x14ac:dyDescent="0.25"/>
    <row r="3" spans="1:12" ht="18" customHeight="1" x14ac:dyDescent="0.25">
      <c r="B3" s="40" t="s">
        <v>673</v>
      </c>
      <c r="C3" s="40"/>
      <c r="D3" s="40"/>
      <c r="E3" s="40"/>
      <c r="F3" s="40"/>
      <c r="G3" s="40"/>
      <c r="H3" s="40"/>
      <c r="I3" s="40"/>
      <c r="J3" s="40"/>
    </row>
    <row r="4" spans="1:12" x14ac:dyDescent="0.25"/>
    <row r="5" spans="1:12" x14ac:dyDescent="0.25"/>
    <row r="6" spans="1:12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I6" s="9" t="s">
        <v>1502</v>
      </c>
      <c r="J6" s="9" t="s">
        <v>1503</v>
      </c>
      <c r="L6" s="23" t="str">
        <f>HYPERLINK("#Pesquisa!A1","Voltar para pesquisa")</f>
        <v>Voltar para pesquisa</v>
      </c>
    </row>
    <row r="7" spans="1:12" x14ac:dyDescent="0.25">
      <c r="B7" s="32">
        <v>3364021000184</v>
      </c>
      <c r="C7" s="4" t="s">
        <v>355</v>
      </c>
      <c r="D7" s="3" t="s">
        <v>8</v>
      </c>
      <c r="E7" s="11">
        <v>4</v>
      </c>
      <c r="F7" s="5">
        <v>9.9004092867560428E-2</v>
      </c>
      <c r="G7" s="10">
        <v>0.137942806050108</v>
      </c>
      <c r="H7" s="10">
        <v>9.7681169616051999E-2</v>
      </c>
      <c r="I7" s="10">
        <v>0.348200639155203</v>
      </c>
      <c r="J7" s="10">
        <v>0.26601971345095099</v>
      </c>
    </row>
    <row r="8" spans="1:12" x14ac:dyDescent="0.25">
      <c r="B8" s="32">
        <v>4299727000172</v>
      </c>
      <c r="C8" s="4" t="s">
        <v>506</v>
      </c>
      <c r="D8" s="3" t="s">
        <v>12</v>
      </c>
      <c r="E8" s="11">
        <v>4</v>
      </c>
      <c r="F8" s="5">
        <v>-6.034636667065629E-8</v>
      </c>
      <c r="G8" s="10">
        <v>6.2380322746103098E-2</v>
      </c>
      <c r="H8" s="10">
        <v>9.7681169616051999E-2</v>
      </c>
      <c r="I8" s="10">
        <v>0.348200639155203</v>
      </c>
      <c r="J8" s="10">
        <v>0.26601971345095099</v>
      </c>
    </row>
    <row r="9" spans="1:12" x14ac:dyDescent="0.25">
      <c r="B9" s="32">
        <v>5132916000119</v>
      </c>
      <c r="C9" s="4" t="s">
        <v>149</v>
      </c>
      <c r="D9" s="3" t="s">
        <v>3</v>
      </c>
      <c r="E9" s="11">
        <v>4</v>
      </c>
      <c r="F9" s="5">
        <v>0.14783273561284785</v>
      </c>
      <c r="G9" s="10">
        <v>0.106519740216651</v>
      </c>
      <c r="H9" s="10">
        <v>9.7681169616051999E-2</v>
      </c>
      <c r="I9" s="10">
        <v>0.348200639155203</v>
      </c>
      <c r="J9" s="10">
        <v>0.26601971345095099</v>
      </c>
    </row>
    <row r="10" spans="1:12" x14ac:dyDescent="0.25">
      <c r="B10" s="32">
        <v>6008952000138</v>
      </c>
      <c r="C10" s="4" t="s">
        <v>500</v>
      </c>
      <c r="D10" s="3" t="s">
        <v>8</v>
      </c>
      <c r="E10" s="11">
        <v>4</v>
      </c>
      <c r="F10" s="5">
        <v>-3.6073284227576332E-8</v>
      </c>
      <c r="G10" s="10">
        <v>8.36288382569981E-2</v>
      </c>
      <c r="H10" s="10">
        <v>9.7681169616051999E-2</v>
      </c>
      <c r="I10" s="10">
        <v>0.348200639155203</v>
      </c>
      <c r="J10" s="10">
        <v>0.26601971345095099</v>
      </c>
    </row>
    <row r="11" spans="1:12" x14ac:dyDescent="0.25">
      <c r="B11" s="32">
        <v>7190395000181</v>
      </c>
      <c r="C11" s="4" t="s">
        <v>277</v>
      </c>
      <c r="D11" s="3" t="s">
        <v>2</v>
      </c>
      <c r="E11" s="11">
        <v>4</v>
      </c>
      <c r="F11" s="5">
        <v>0.13485376221140588</v>
      </c>
      <c r="G11" s="10">
        <v>0.16221051945758</v>
      </c>
      <c r="H11" s="10">
        <v>9.7681169616051999E-2</v>
      </c>
      <c r="I11" s="10">
        <v>0.348200639155203</v>
      </c>
      <c r="J11" s="10">
        <v>0.26601971345095099</v>
      </c>
    </row>
    <row r="12" spans="1:12" x14ac:dyDescent="0.25">
      <c r="B12" s="32">
        <v>7727582000151</v>
      </c>
      <c r="C12" s="4" t="s">
        <v>66</v>
      </c>
      <c r="D12" s="3" t="s">
        <v>13</v>
      </c>
      <c r="E12" s="11">
        <v>4</v>
      </c>
      <c r="F12" s="5">
        <v>0.10592581292256777</v>
      </c>
      <c r="G12" s="10">
        <v>0.231458974091831</v>
      </c>
      <c r="H12" s="10">
        <v>9.7681169616051999E-2</v>
      </c>
      <c r="I12" s="10">
        <v>0.348200639155203</v>
      </c>
      <c r="J12" s="10">
        <v>0.26601971345095099</v>
      </c>
    </row>
    <row r="13" spans="1:12" x14ac:dyDescent="0.25">
      <c r="B13" s="32">
        <v>8056839000153</v>
      </c>
      <c r="C13" s="4" t="s">
        <v>60</v>
      </c>
      <c r="D13" s="3" t="s">
        <v>13</v>
      </c>
      <c r="E13" s="11">
        <v>4</v>
      </c>
      <c r="F13" s="5">
        <v>0.13363232351259546</v>
      </c>
      <c r="G13" s="10">
        <v>0.19392781708696599</v>
      </c>
      <c r="H13" s="10">
        <v>9.7681169616051999E-2</v>
      </c>
      <c r="I13" s="10">
        <v>0.348200639155203</v>
      </c>
      <c r="J13" s="10">
        <v>0.26601971345095099</v>
      </c>
    </row>
    <row r="14" spans="1:12" x14ac:dyDescent="0.25">
      <c r="B14" s="32">
        <v>8773281000127</v>
      </c>
      <c r="C14" s="4" t="s">
        <v>59</v>
      </c>
      <c r="D14" s="3" t="s">
        <v>30</v>
      </c>
      <c r="E14" s="11">
        <v>4</v>
      </c>
      <c r="F14" s="5">
        <v>0.12323264665833736</v>
      </c>
      <c r="G14" s="10">
        <v>0.207420604690635</v>
      </c>
      <c r="H14" s="10">
        <v>9.7681169616051999E-2</v>
      </c>
      <c r="I14" s="10">
        <v>0.348200639155203</v>
      </c>
      <c r="J14" s="10">
        <v>0.26601971345095099</v>
      </c>
    </row>
    <row r="15" spans="1:12" x14ac:dyDescent="0.25">
      <c r="B15" s="32">
        <v>8773281000127</v>
      </c>
      <c r="C15" s="4" t="s">
        <v>59</v>
      </c>
      <c r="D15" s="3" t="s">
        <v>10</v>
      </c>
      <c r="E15" s="11">
        <v>4</v>
      </c>
      <c r="F15" s="5">
        <v>0.12323264665833736</v>
      </c>
      <c r="G15" s="10">
        <v>0.207420604690635</v>
      </c>
      <c r="H15" s="10">
        <v>9.7681169616051999E-2</v>
      </c>
      <c r="I15" s="10">
        <v>0.348200639155203</v>
      </c>
      <c r="J15" s="10">
        <v>0.26601971345095099</v>
      </c>
    </row>
    <row r="16" spans="1:12" x14ac:dyDescent="0.25">
      <c r="B16" s="32">
        <v>8906936000198</v>
      </c>
      <c r="C16" s="4" t="s">
        <v>321</v>
      </c>
      <c r="D16" s="3" t="s">
        <v>2</v>
      </c>
      <c r="E16" s="11">
        <v>4</v>
      </c>
      <c r="F16" s="5">
        <v>4.9158405975399999E-2</v>
      </c>
      <c r="G16" s="10">
        <v>0.101066526483218</v>
      </c>
      <c r="H16" s="10">
        <v>9.7681169616051999E-2</v>
      </c>
      <c r="I16" s="10">
        <v>0.348200639155203</v>
      </c>
      <c r="J16" s="10">
        <v>0.26601971345095099</v>
      </c>
    </row>
    <row r="17" spans="2:10" x14ac:dyDescent="0.25">
      <c r="B17" s="32">
        <v>8906954000170</v>
      </c>
      <c r="C17" s="4" t="s">
        <v>360</v>
      </c>
      <c r="D17" s="3" t="s">
        <v>2</v>
      </c>
      <c r="E17" s="11">
        <v>4</v>
      </c>
      <c r="F17" s="5">
        <v>8.2943481864047403E-2</v>
      </c>
      <c r="G17" s="10">
        <v>0.12781735586592899</v>
      </c>
      <c r="H17" s="10">
        <v>9.7681169616051999E-2</v>
      </c>
      <c r="I17" s="10">
        <v>0.348200639155203</v>
      </c>
      <c r="J17" s="10">
        <v>0.26601971345095099</v>
      </c>
    </row>
    <row r="18" spans="2:10" x14ac:dyDescent="0.25">
      <c r="B18" s="32">
        <v>8913169000144</v>
      </c>
      <c r="C18" s="4" t="s">
        <v>501</v>
      </c>
      <c r="D18" s="3" t="s">
        <v>2</v>
      </c>
      <c r="E18" s="11">
        <v>4</v>
      </c>
      <c r="F18" s="5">
        <v>-4.8943351156133278E-8</v>
      </c>
      <c r="G18" s="10">
        <v>6.9362234610366405E-2</v>
      </c>
      <c r="H18" s="10">
        <v>9.7681169616051999E-2</v>
      </c>
      <c r="I18" s="10">
        <v>0.348200639155203</v>
      </c>
      <c r="J18" s="10">
        <v>0.26601971345095099</v>
      </c>
    </row>
    <row r="19" spans="2:10" x14ac:dyDescent="0.25">
      <c r="B19" s="32">
        <v>8918752000148</v>
      </c>
      <c r="C19" s="4" t="s">
        <v>391</v>
      </c>
      <c r="D19" s="3" t="s">
        <v>2</v>
      </c>
      <c r="E19" s="11">
        <v>4</v>
      </c>
      <c r="F19" s="5">
        <v>6.8654771415701879E-2</v>
      </c>
      <c r="G19" s="10">
        <v>0.13085045316977001</v>
      </c>
      <c r="H19" s="10">
        <v>9.7681169616051999E-2</v>
      </c>
      <c r="I19" s="10">
        <v>0.348200639155203</v>
      </c>
      <c r="J19" s="10">
        <v>0.26601971345095099</v>
      </c>
    </row>
    <row r="20" spans="2:10" x14ac:dyDescent="0.25">
      <c r="B20" s="32">
        <v>8927387000138</v>
      </c>
      <c r="C20" s="4" t="s">
        <v>269</v>
      </c>
      <c r="D20" s="3" t="s">
        <v>8</v>
      </c>
      <c r="E20" s="11">
        <v>4</v>
      </c>
      <c r="F20" s="5">
        <v>0.1352169656072508</v>
      </c>
      <c r="G20" s="10">
        <v>0.122777770491896</v>
      </c>
      <c r="H20" s="10">
        <v>9.7681169616051999E-2</v>
      </c>
      <c r="I20" s="10">
        <v>0.348200639155203</v>
      </c>
      <c r="J20" s="10">
        <v>0.26601971345095099</v>
      </c>
    </row>
    <row r="21" spans="2:10" x14ac:dyDescent="0.25">
      <c r="B21" s="32">
        <v>9145313000102</v>
      </c>
      <c r="C21" s="4" t="s">
        <v>367</v>
      </c>
      <c r="D21" s="3" t="s">
        <v>8</v>
      </c>
      <c r="E21" s="11">
        <v>4</v>
      </c>
      <c r="F21" s="5">
        <v>-6.3624274866808436E-9</v>
      </c>
      <c r="G21" s="10">
        <v>9.4075499624639305E-2</v>
      </c>
      <c r="H21" s="10">
        <v>9.7681169616051999E-2</v>
      </c>
      <c r="I21" s="10">
        <v>0.348200639155203</v>
      </c>
      <c r="J21" s="10">
        <v>0.26601971345095099</v>
      </c>
    </row>
    <row r="22" spans="2:10" x14ac:dyDescent="0.25">
      <c r="B22" s="32">
        <v>9145340000185</v>
      </c>
      <c r="C22" s="4" t="s">
        <v>128</v>
      </c>
      <c r="D22" s="3" t="s">
        <v>8</v>
      </c>
      <c r="E22" s="11">
        <v>4</v>
      </c>
      <c r="F22" s="5">
        <v>0.20357446583452529</v>
      </c>
      <c r="G22" s="10">
        <v>0.13160194293973501</v>
      </c>
      <c r="H22" s="10">
        <v>9.7681169616051999E-2</v>
      </c>
      <c r="I22" s="10">
        <v>0.348200639155203</v>
      </c>
      <c r="J22" s="10">
        <v>0.26601971345095099</v>
      </c>
    </row>
    <row r="23" spans="2:10" x14ac:dyDescent="0.25">
      <c r="B23" s="32">
        <v>9485504000113</v>
      </c>
      <c r="C23" s="4" t="s">
        <v>156</v>
      </c>
      <c r="D23" s="3" t="s">
        <v>8</v>
      </c>
      <c r="E23" s="11">
        <v>4</v>
      </c>
      <c r="F23" s="5">
        <v>0.11740603230173176</v>
      </c>
      <c r="G23" s="10">
        <v>0.12701333115812599</v>
      </c>
      <c r="H23" s="10">
        <v>9.7681169616051999E-2</v>
      </c>
      <c r="I23" s="10">
        <v>0.348200639155203</v>
      </c>
      <c r="J23" s="10">
        <v>0.26601971345095099</v>
      </c>
    </row>
    <row r="24" spans="2:10" x14ac:dyDescent="0.25">
      <c r="B24" s="32">
        <v>9555413000107</v>
      </c>
      <c r="C24" s="4" t="s">
        <v>497</v>
      </c>
      <c r="D24" s="3" t="s">
        <v>10</v>
      </c>
      <c r="E24" s="11">
        <v>4</v>
      </c>
      <c r="F24" s="5">
        <v>-5.274534309396386E-8</v>
      </c>
      <c r="G24" s="10">
        <v>8.8132315394544997E-2</v>
      </c>
      <c r="H24" s="10">
        <v>9.7681169616051999E-2</v>
      </c>
      <c r="I24" s="10">
        <v>0.348200639155203</v>
      </c>
      <c r="J24" s="10">
        <v>0.26601971345095099</v>
      </c>
    </row>
    <row r="25" spans="2:10" x14ac:dyDescent="0.25">
      <c r="B25" s="32">
        <v>10263625000108</v>
      </c>
      <c r="C25" s="4" t="s">
        <v>512</v>
      </c>
      <c r="D25" s="3" t="s">
        <v>8</v>
      </c>
      <c r="E25" s="11">
        <v>4</v>
      </c>
      <c r="F25" s="5">
        <v>-3.7001786909245533E-8</v>
      </c>
      <c r="G25" s="10">
        <v>9.3221624700233999E-2</v>
      </c>
      <c r="H25" s="10">
        <v>9.7681169616051999E-2</v>
      </c>
      <c r="I25" s="10">
        <v>0.348200639155203</v>
      </c>
      <c r="J25" s="10">
        <v>0.26601971345095099</v>
      </c>
    </row>
    <row r="26" spans="2:10" x14ac:dyDescent="0.25">
      <c r="B26" s="32">
        <v>10396854000192</v>
      </c>
      <c r="C26" s="4" t="s">
        <v>476</v>
      </c>
      <c r="D26" s="3" t="s">
        <v>8</v>
      </c>
      <c r="E26" s="11">
        <v>4</v>
      </c>
      <c r="F26" s="5">
        <v>-1.2150112081053015E-8</v>
      </c>
      <c r="G26" s="10">
        <v>9.0187510055814296E-2</v>
      </c>
      <c r="H26" s="10">
        <v>9.7681169616051999E-2</v>
      </c>
      <c r="I26" s="10">
        <v>0.348200639155203</v>
      </c>
      <c r="J26" s="10">
        <v>0.26601971345095099</v>
      </c>
    </row>
    <row r="27" spans="2:10" x14ac:dyDescent="0.25">
      <c r="B27" s="32">
        <v>10397493000107</v>
      </c>
      <c r="C27" s="4" t="s">
        <v>491</v>
      </c>
      <c r="D27" s="3" t="s">
        <v>8</v>
      </c>
      <c r="E27" s="11">
        <v>4</v>
      </c>
      <c r="F27" s="5">
        <v>-4.6921125068519927E-8</v>
      </c>
      <c r="G27" s="10">
        <v>8.4969280578132605E-2</v>
      </c>
      <c r="H27" s="10">
        <v>9.7681169616051999E-2</v>
      </c>
      <c r="I27" s="10">
        <v>0.348200639155203</v>
      </c>
      <c r="J27" s="10">
        <v>0.26601971345095099</v>
      </c>
    </row>
    <row r="28" spans="2:10" x14ac:dyDescent="0.25">
      <c r="B28" s="32">
        <v>10475047000165</v>
      </c>
      <c r="C28" s="4" t="s">
        <v>324</v>
      </c>
      <c r="D28" s="3" t="s">
        <v>8</v>
      </c>
      <c r="E28" s="11">
        <v>4</v>
      </c>
      <c r="F28" s="5">
        <v>-4.8357417387997398E-10</v>
      </c>
      <c r="G28" s="10">
        <v>9.5790947772164597E-2</v>
      </c>
      <c r="H28" s="10">
        <v>9.7681169616051999E-2</v>
      </c>
      <c r="I28" s="10">
        <v>0.348200639155203</v>
      </c>
      <c r="J28" s="10">
        <v>0.26601971345095099</v>
      </c>
    </row>
    <row r="29" spans="2:10" x14ac:dyDescent="0.25">
      <c r="B29" s="32">
        <v>10583948000170</v>
      </c>
      <c r="C29" s="4" t="s">
        <v>65</v>
      </c>
      <c r="D29" s="3" t="s">
        <v>10</v>
      </c>
      <c r="E29" s="11">
        <v>4</v>
      </c>
      <c r="F29" s="5">
        <v>8.977007682931247E-2</v>
      </c>
      <c r="G29" s="10">
        <v>0.19406664025147</v>
      </c>
      <c r="H29" s="10">
        <v>9.7681169616051999E-2</v>
      </c>
      <c r="I29" s="10">
        <v>0.348200639155203</v>
      </c>
      <c r="J29" s="10">
        <v>0.26601971345095099</v>
      </c>
    </row>
    <row r="30" spans="2:10" x14ac:dyDescent="0.25">
      <c r="B30" s="32">
        <v>10869615000102</v>
      </c>
      <c r="C30" s="4" t="s">
        <v>164</v>
      </c>
      <c r="D30" s="3" t="s">
        <v>3</v>
      </c>
      <c r="E30" s="11">
        <v>4</v>
      </c>
      <c r="F30" s="5">
        <v>0.13964693271024223</v>
      </c>
      <c r="G30" s="10">
        <v>0.109788990758101</v>
      </c>
      <c r="H30" s="10">
        <v>9.7681169616051999E-2</v>
      </c>
      <c r="I30" s="10">
        <v>0.348200639155203</v>
      </c>
      <c r="J30" s="10">
        <v>0.26601971345095099</v>
      </c>
    </row>
    <row r="31" spans="2:10" x14ac:dyDescent="0.25">
      <c r="B31" s="32">
        <v>10986831000138</v>
      </c>
      <c r="C31" s="4" t="s">
        <v>493</v>
      </c>
      <c r="D31" s="3" t="s">
        <v>10</v>
      </c>
      <c r="E31" s="11">
        <v>4</v>
      </c>
      <c r="F31" s="5">
        <v>-4.3983313859135951E-8</v>
      </c>
      <c r="G31" s="10">
        <v>8.8067418181534907E-2</v>
      </c>
      <c r="H31" s="10">
        <v>9.7681169616051999E-2</v>
      </c>
      <c r="I31" s="10">
        <v>0.348200639155203</v>
      </c>
      <c r="J31" s="10">
        <v>0.26601971345095099</v>
      </c>
    </row>
    <row r="32" spans="2:10" x14ac:dyDescent="0.25">
      <c r="B32" s="32">
        <v>11002786000100</v>
      </c>
      <c r="C32" s="4" t="s">
        <v>326</v>
      </c>
      <c r="D32" s="3" t="s">
        <v>10</v>
      </c>
      <c r="E32" s="11">
        <v>4</v>
      </c>
      <c r="F32" s="5">
        <v>2.6029890562188181E-2</v>
      </c>
      <c r="G32" s="10">
        <v>9.8685753407210502E-2</v>
      </c>
      <c r="H32" s="10">
        <v>9.7681169616051999E-2</v>
      </c>
      <c r="I32" s="10">
        <v>0.348200639155203</v>
      </c>
      <c r="J32" s="10">
        <v>0.26601971345095099</v>
      </c>
    </row>
    <row r="33" spans="2:10" x14ac:dyDescent="0.25">
      <c r="B33" s="32">
        <v>11002807000180</v>
      </c>
      <c r="C33" s="4" t="s">
        <v>419</v>
      </c>
      <c r="D33" s="3" t="s">
        <v>10</v>
      </c>
      <c r="E33" s="11">
        <v>4</v>
      </c>
      <c r="F33" s="5">
        <v>2.1960615883472947E-2</v>
      </c>
      <c r="G33" s="10">
        <v>9.8684451343289598E-2</v>
      </c>
      <c r="H33" s="10">
        <v>9.7681169616051999E-2</v>
      </c>
      <c r="I33" s="10">
        <v>0.348200639155203</v>
      </c>
      <c r="J33" s="10">
        <v>0.26601971345095099</v>
      </c>
    </row>
    <row r="34" spans="2:10" x14ac:dyDescent="0.25">
      <c r="B34" s="32">
        <v>11002819000104</v>
      </c>
      <c r="C34" s="4" t="s">
        <v>453</v>
      </c>
      <c r="D34" s="3" t="s">
        <v>10</v>
      </c>
      <c r="E34" s="11">
        <v>4</v>
      </c>
      <c r="F34" s="5">
        <v>-1.9634296042718966E-8</v>
      </c>
      <c r="G34" s="10">
        <v>9.3005923711678901E-2</v>
      </c>
      <c r="H34" s="10">
        <v>9.7681169616051999E-2</v>
      </c>
      <c r="I34" s="10">
        <v>0.348200639155203</v>
      </c>
      <c r="J34" s="10">
        <v>0.26601971345095099</v>
      </c>
    </row>
    <row r="35" spans="2:10" x14ac:dyDescent="0.25">
      <c r="B35" s="32">
        <v>11046520000151</v>
      </c>
      <c r="C35" s="4" t="s">
        <v>231</v>
      </c>
      <c r="D35" s="3" t="s">
        <v>2</v>
      </c>
      <c r="E35" s="11">
        <v>4</v>
      </c>
      <c r="F35" s="5">
        <v>0.10644596299564477</v>
      </c>
      <c r="G35" s="10">
        <v>0.153474582209497</v>
      </c>
      <c r="H35" s="10">
        <v>9.7681169616051999E-2</v>
      </c>
      <c r="I35" s="10">
        <v>0.348200639155203</v>
      </c>
      <c r="J35" s="10">
        <v>0.26601971345095099</v>
      </c>
    </row>
    <row r="36" spans="2:10" x14ac:dyDescent="0.25">
      <c r="B36" s="32">
        <v>11098129000109</v>
      </c>
      <c r="C36" s="4" t="s">
        <v>235</v>
      </c>
      <c r="D36" s="3" t="s">
        <v>2</v>
      </c>
      <c r="E36" s="11">
        <v>4</v>
      </c>
      <c r="F36" s="5">
        <v>0.16284713975292134</v>
      </c>
      <c r="G36" s="10">
        <v>0.29139216985806998</v>
      </c>
      <c r="H36" s="10">
        <v>9.7681169616051999E-2</v>
      </c>
      <c r="I36" s="10">
        <v>0.348200639155203</v>
      </c>
      <c r="J36" s="10">
        <v>0.26601971345095099</v>
      </c>
    </row>
    <row r="37" spans="2:10" x14ac:dyDescent="0.25">
      <c r="B37" s="32">
        <v>11204580000155</v>
      </c>
      <c r="C37" s="4" t="s">
        <v>64</v>
      </c>
      <c r="D37" s="3" t="s">
        <v>30</v>
      </c>
      <c r="E37" s="11">
        <v>4</v>
      </c>
      <c r="F37" s="5">
        <v>9.537646096255134E-2</v>
      </c>
      <c r="G37" s="10">
        <v>0.17245093252398</v>
      </c>
      <c r="H37" s="10">
        <v>9.7681169616051999E-2</v>
      </c>
      <c r="I37" s="10">
        <v>0.348200639155203</v>
      </c>
      <c r="J37" s="10">
        <v>0.26601971345095099</v>
      </c>
    </row>
    <row r="38" spans="2:10" x14ac:dyDescent="0.25">
      <c r="B38" s="32">
        <v>11204580000155</v>
      </c>
      <c r="C38" s="4" t="s">
        <v>64</v>
      </c>
      <c r="D38" s="3" t="s">
        <v>10</v>
      </c>
      <c r="E38" s="11">
        <v>4</v>
      </c>
      <c r="F38" s="5">
        <v>9.537646096255134E-2</v>
      </c>
      <c r="G38" s="10">
        <v>0.17245093252398</v>
      </c>
      <c r="H38" s="10">
        <v>9.7681169616051999E-2</v>
      </c>
      <c r="I38" s="10">
        <v>0.348200639155203</v>
      </c>
      <c r="J38" s="10">
        <v>0.26601971345095099</v>
      </c>
    </row>
    <row r="39" spans="2:10" x14ac:dyDescent="0.25">
      <c r="B39" s="32">
        <v>11393553000178</v>
      </c>
      <c r="C39" s="4" t="s">
        <v>319</v>
      </c>
      <c r="D39" s="3" t="s">
        <v>3</v>
      </c>
      <c r="E39" s="11">
        <v>4</v>
      </c>
      <c r="F39" s="5">
        <v>8.3330445271367362E-2</v>
      </c>
      <c r="G39" s="10">
        <v>0.108327763681384</v>
      </c>
      <c r="H39" s="10">
        <v>9.7681169616051999E-2</v>
      </c>
      <c r="I39" s="10">
        <v>0.348200639155203</v>
      </c>
      <c r="J39" s="10">
        <v>0.26601971345095099</v>
      </c>
    </row>
    <row r="40" spans="2:10" x14ac:dyDescent="0.25">
      <c r="B40" s="32">
        <v>11492312000186</v>
      </c>
      <c r="C40" s="4" t="s">
        <v>61</v>
      </c>
      <c r="D40" s="3" t="s">
        <v>10</v>
      </c>
      <c r="E40" s="11">
        <v>4</v>
      </c>
      <c r="F40" s="5">
        <v>0.10101656004455498</v>
      </c>
      <c r="G40" s="10">
        <v>0.16511605392630499</v>
      </c>
      <c r="H40" s="10">
        <v>9.7681169616051999E-2</v>
      </c>
      <c r="I40" s="10">
        <v>0.348200639155203</v>
      </c>
      <c r="J40" s="10">
        <v>0.26601971345095099</v>
      </c>
    </row>
    <row r="41" spans="2:10" x14ac:dyDescent="0.25">
      <c r="B41" s="32">
        <v>11504901000137</v>
      </c>
      <c r="C41" s="4" t="s">
        <v>487</v>
      </c>
      <c r="D41" s="3" t="s">
        <v>10</v>
      </c>
      <c r="E41" s="11">
        <v>4</v>
      </c>
      <c r="F41" s="5">
        <v>-2.8585353095289785E-8</v>
      </c>
      <c r="G41" s="10">
        <v>9.0575821967590703E-2</v>
      </c>
      <c r="H41" s="10">
        <v>9.7681169616051999E-2</v>
      </c>
      <c r="I41" s="10">
        <v>0.348200639155203</v>
      </c>
      <c r="J41" s="10">
        <v>0.26601971345095099</v>
      </c>
    </row>
    <row r="42" spans="2:10" x14ac:dyDescent="0.25">
      <c r="B42" s="32">
        <v>11504905000115</v>
      </c>
      <c r="C42" s="4" t="s">
        <v>463</v>
      </c>
      <c r="D42" s="3" t="s">
        <v>10</v>
      </c>
      <c r="E42" s="11">
        <v>4</v>
      </c>
      <c r="F42" s="5">
        <v>-2.4062033749216912E-8</v>
      </c>
      <c r="G42" s="10">
        <v>9.2305485220107494E-2</v>
      </c>
      <c r="H42" s="10">
        <v>9.7681169616051999E-2</v>
      </c>
      <c r="I42" s="10">
        <v>0.348200639155203</v>
      </c>
      <c r="J42" s="10">
        <v>0.26601971345095099</v>
      </c>
    </row>
    <row r="43" spans="2:10" x14ac:dyDescent="0.25">
      <c r="B43" s="32">
        <v>11504960000105</v>
      </c>
      <c r="C43" s="4" t="s">
        <v>62</v>
      </c>
      <c r="D43" s="3" t="s">
        <v>10</v>
      </c>
      <c r="E43" s="11">
        <v>4</v>
      </c>
      <c r="F43" s="5">
        <v>0.1003488457896899</v>
      </c>
      <c r="G43" s="10">
        <v>0.20674838412641899</v>
      </c>
      <c r="H43" s="10">
        <v>9.7681169616051999E-2</v>
      </c>
      <c r="I43" s="10">
        <v>0.348200639155203</v>
      </c>
      <c r="J43" s="10">
        <v>0.26601971345095099</v>
      </c>
    </row>
    <row r="44" spans="2:10" x14ac:dyDescent="0.25">
      <c r="B44" s="32">
        <v>11827552000194</v>
      </c>
      <c r="C44" s="4" t="s">
        <v>498</v>
      </c>
      <c r="D44" s="3" t="s">
        <v>2</v>
      </c>
      <c r="E44" s="11">
        <v>4</v>
      </c>
      <c r="F44" s="5">
        <v>-3.3881156676334779E-8</v>
      </c>
      <c r="G44" s="10">
        <v>6.56639741911174E-2</v>
      </c>
      <c r="H44" s="10">
        <v>9.7681169616051999E-2</v>
      </c>
      <c r="I44" s="10">
        <v>0.348200639155203</v>
      </c>
      <c r="J44" s="10">
        <v>0.26601971345095099</v>
      </c>
    </row>
    <row r="45" spans="2:10" x14ac:dyDescent="0.25">
      <c r="B45" s="32">
        <v>11859151000116</v>
      </c>
      <c r="C45" s="4" t="s">
        <v>477</v>
      </c>
      <c r="D45" s="3" t="s">
        <v>8</v>
      </c>
      <c r="E45" s="11">
        <v>4</v>
      </c>
      <c r="F45" s="5">
        <v>-1.5142253935480067E-8</v>
      </c>
      <c r="G45" s="10">
        <v>8.9980613080951094E-2</v>
      </c>
      <c r="H45" s="10">
        <v>9.7681169616051999E-2</v>
      </c>
      <c r="I45" s="10">
        <v>0.348200639155203</v>
      </c>
      <c r="J45" s="10">
        <v>0.26601971345095099</v>
      </c>
    </row>
    <row r="46" spans="2:10" x14ac:dyDescent="0.25">
      <c r="B46" s="32">
        <v>11859277000190</v>
      </c>
      <c r="C46" s="4" t="s">
        <v>145</v>
      </c>
      <c r="D46" s="3" t="s">
        <v>8</v>
      </c>
      <c r="E46" s="11">
        <v>4</v>
      </c>
      <c r="F46" s="5">
        <v>0.1818300170570413</v>
      </c>
      <c r="G46" s="10">
        <v>0.15887377782374701</v>
      </c>
      <c r="H46" s="10">
        <v>9.7681169616051999E-2</v>
      </c>
      <c r="I46" s="10">
        <v>0.348200639155203</v>
      </c>
      <c r="J46" s="10">
        <v>0.26601971345095099</v>
      </c>
    </row>
    <row r="47" spans="2:10" x14ac:dyDescent="0.25">
      <c r="B47" s="32">
        <v>11961056000129</v>
      </c>
      <c r="C47" s="4" t="s">
        <v>68</v>
      </c>
      <c r="D47" s="3" t="s">
        <v>8</v>
      </c>
      <c r="E47" s="11">
        <v>4</v>
      </c>
      <c r="F47" s="5">
        <v>0.1338889809710937</v>
      </c>
      <c r="G47" s="10">
        <v>0.15922629624290999</v>
      </c>
      <c r="H47" s="10">
        <v>9.7681169616051999E-2</v>
      </c>
      <c r="I47" s="10">
        <v>0.348200639155203</v>
      </c>
      <c r="J47" s="10">
        <v>0.26601971345095099</v>
      </c>
    </row>
    <row r="48" spans="2:10" x14ac:dyDescent="0.25">
      <c r="B48" s="32">
        <v>11978808000164</v>
      </c>
      <c r="C48" s="4" t="s">
        <v>72</v>
      </c>
      <c r="D48" s="3" t="s">
        <v>8</v>
      </c>
      <c r="E48" s="11">
        <v>4</v>
      </c>
      <c r="F48" s="5">
        <v>0.12143970844676741</v>
      </c>
      <c r="G48" s="10">
        <v>0.15242150360079701</v>
      </c>
      <c r="H48" s="10">
        <v>9.7681169616051999E-2</v>
      </c>
      <c r="I48" s="10">
        <v>0.348200639155203</v>
      </c>
      <c r="J48" s="10">
        <v>0.26601971345095099</v>
      </c>
    </row>
    <row r="49" spans="2:10" x14ac:dyDescent="0.25">
      <c r="B49" s="32">
        <v>12004076000174</v>
      </c>
      <c r="C49" s="4" t="s">
        <v>214</v>
      </c>
      <c r="D49" s="3" t="s">
        <v>2</v>
      </c>
      <c r="E49" s="11">
        <v>4</v>
      </c>
      <c r="F49" s="5">
        <v>0.10145077191112595</v>
      </c>
      <c r="G49" s="10">
        <v>0.17317989587913299</v>
      </c>
      <c r="H49" s="10">
        <v>9.7681169616051999E-2</v>
      </c>
      <c r="I49" s="10">
        <v>0.348200639155203</v>
      </c>
      <c r="J49" s="10">
        <v>0.26601971345095099</v>
      </c>
    </row>
    <row r="50" spans="2:10" x14ac:dyDescent="0.25">
      <c r="B50" s="32">
        <v>12610623000165</v>
      </c>
      <c r="C50" s="4" t="s">
        <v>346</v>
      </c>
      <c r="D50" s="3" t="s">
        <v>13</v>
      </c>
      <c r="E50" s="11">
        <v>4</v>
      </c>
      <c r="F50" s="5">
        <v>0.12201074670835009</v>
      </c>
      <c r="G50" s="10">
        <v>0.14130085801540099</v>
      </c>
      <c r="H50" s="10">
        <v>9.7681169616051999E-2</v>
      </c>
      <c r="I50" s="10">
        <v>0.348200639155203</v>
      </c>
      <c r="J50" s="10">
        <v>0.26601971345095099</v>
      </c>
    </row>
    <row r="51" spans="2:10" x14ac:dyDescent="0.25">
      <c r="B51" s="32">
        <v>13058729000160</v>
      </c>
      <c r="C51" s="4" t="s">
        <v>513</v>
      </c>
      <c r="D51" s="3" t="s">
        <v>29</v>
      </c>
      <c r="E51" s="11">
        <v>4</v>
      </c>
      <c r="F51" s="5">
        <v>-8.210783264737616E-8</v>
      </c>
      <c r="G51" s="10">
        <v>7.1273199893831601E-2</v>
      </c>
      <c r="H51" s="10">
        <v>9.7681169616051999E-2</v>
      </c>
      <c r="I51" s="10">
        <v>0.348200639155203</v>
      </c>
      <c r="J51" s="10">
        <v>0.26601971345095099</v>
      </c>
    </row>
    <row r="52" spans="2:10" x14ac:dyDescent="0.25">
      <c r="B52" s="32">
        <v>13058811000195</v>
      </c>
      <c r="C52" s="4" t="s">
        <v>505</v>
      </c>
      <c r="D52" s="3" t="s">
        <v>29</v>
      </c>
      <c r="E52" s="11">
        <v>4</v>
      </c>
      <c r="F52" s="5">
        <v>-4.3171710828901676E-8</v>
      </c>
      <c r="G52" s="10">
        <v>8.2927070720492796E-2</v>
      </c>
      <c r="H52" s="10">
        <v>9.7681169616051999E-2</v>
      </c>
      <c r="I52" s="10">
        <v>0.348200639155203</v>
      </c>
      <c r="J52" s="10">
        <v>0.26601971345095099</v>
      </c>
    </row>
    <row r="53" spans="2:10" x14ac:dyDescent="0.25">
      <c r="B53" s="32">
        <v>13058838000188</v>
      </c>
      <c r="C53" s="4" t="s">
        <v>508</v>
      </c>
      <c r="D53" s="3" t="s">
        <v>29</v>
      </c>
      <c r="E53" s="11">
        <v>4</v>
      </c>
      <c r="F53" s="5">
        <v>-4.831545432576529E-8</v>
      </c>
      <c r="G53" s="10">
        <v>7.9346008820909003E-2</v>
      </c>
      <c r="H53" s="10">
        <v>9.7681169616051999E-2</v>
      </c>
      <c r="I53" s="10">
        <v>0.348200639155203</v>
      </c>
      <c r="J53" s="10">
        <v>0.26601971345095099</v>
      </c>
    </row>
    <row r="54" spans="2:10" x14ac:dyDescent="0.25">
      <c r="B54" s="32">
        <v>13255297000188</v>
      </c>
      <c r="C54" s="4" t="s">
        <v>317</v>
      </c>
      <c r="D54" s="3" t="s">
        <v>9</v>
      </c>
      <c r="E54" s="11">
        <v>4</v>
      </c>
      <c r="F54" s="5">
        <v>-3.5746533201077352E-8</v>
      </c>
      <c r="G54" s="10">
        <v>9.3922637453550201E-2</v>
      </c>
      <c r="H54" s="10">
        <v>9.7681169616051999E-2</v>
      </c>
      <c r="I54" s="10">
        <v>0.348200639155203</v>
      </c>
      <c r="J54" s="10">
        <v>0.26601971345095099</v>
      </c>
    </row>
    <row r="55" spans="2:10" x14ac:dyDescent="0.25">
      <c r="B55" s="32">
        <v>13301527000106</v>
      </c>
      <c r="C55" s="4" t="s">
        <v>199</v>
      </c>
      <c r="D55" s="3" t="s">
        <v>2</v>
      </c>
      <c r="E55" s="11">
        <v>4</v>
      </c>
      <c r="F55" s="5">
        <v>0.18108035123461419</v>
      </c>
      <c r="G55" s="10">
        <v>0.14413658748844699</v>
      </c>
      <c r="H55" s="10">
        <v>9.7681169616051999E-2</v>
      </c>
      <c r="I55" s="10">
        <v>0.348200639155203</v>
      </c>
      <c r="J55" s="10">
        <v>0.26601971345095099</v>
      </c>
    </row>
    <row r="56" spans="2:10" x14ac:dyDescent="0.25">
      <c r="B56" s="32">
        <v>13396620000133</v>
      </c>
      <c r="C56" s="4" t="s">
        <v>697</v>
      </c>
      <c r="D56" s="3" t="s">
        <v>10</v>
      </c>
      <c r="E56" s="11">
        <v>4</v>
      </c>
      <c r="F56" s="5">
        <v>0.1048283495922458</v>
      </c>
      <c r="G56" s="10">
        <v>7.4866000000000099E-2</v>
      </c>
      <c r="H56" s="10">
        <v>6.6846125173406296E-2</v>
      </c>
      <c r="I56" s="10">
        <v>0.138422188849258</v>
      </c>
      <c r="J56" s="10">
        <v>0.21278316302025499</v>
      </c>
    </row>
    <row r="57" spans="2:10" x14ac:dyDescent="0.25">
      <c r="B57" s="32">
        <v>13397600000187</v>
      </c>
      <c r="C57" s="4" t="s">
        <v>710</v>
      </c>
      <c r="D57" s="3" t="s">
        <v>10</v>
      </c>
      <c r="E57" s="11">
        <v>4</v>
      </c>
      <c r="F57" s="5">
        <v>3.4333937509622128E-3</v>
      </c>
      <c r="G57" s="10">
        <v>6.8048899999999996E-2</v>
      </c>
      <c r="H57" s="10">
        <v>6.8683319122180994E-2</v>
      </c>
      <c r="I57" s="10">
        <v>0.164993756603592</v>
      </c>
      <c r="J57" s="10">
        <v>0.20019714491622301</v>
      </c>
    </row>
    <row r="58" spans="2:10" x14ac:dyDescent="0.25">
      <c r="B58" s="32">
        <v>13400157000156</v>
      </c>
      <c r="C58" s="4" t="s">
        <v>479</v>
      </c>
      <c r="D58" s="3" t="s">
        <v>10</v>
      </c>
      <c r="E58" s="11">
        <v>4</v>
      </c>
      <c r="F58" s="5">
        <v>-6.461440930499245E-9</v>
      </c>
      <c r="G58" s="10">
        <v>8.9567436748153206E-2</v>
      </c>
      <c r="H58" s="10">
        <v>9.7681169616051999E-2</v>
      </c>
      <c r="I58" s="10">
        <v>0.348200639155203</v>
      </c>
      <c r="J58" s="10">
        <v>0.26601971345095099</v>
      </c>
    </row>
    <row r="59" spans="2:10" x14ac:dyDescent="0.25">
      <c r="B59" s="32">
        <v>13400182000130</v>
      </c>
      <c r="C59" s="4" t="s">
        <v>394</v>
      </c>
      <c r="D59" s="3" t="s">
        <v>10</v>
      </c>
      <c r="E59" s="11">
        <v>4</v>
      </c>
      <c r="F59" s="5">
        <v>2.7258990699091518E-2</v>
      </c>
      <c r="G59" s="10">
        <v>9.6443655205694395E-2</v>
      </c>
      <c r="H59" s="10">
        <v>9.7681169616051999E-2</v>
      </c>
      <c r="I59" s="10">
        <v>0.348200639155203</v>
      </c>
      <c r="J59" s="10">
        <v>0.26601971345095099</v>
      </c>
    </row>
    <row r="60" spans="2:10" x14ac:dyDescent="0.25">
      <c r="B60" s="32">
        <v>13401440000100</v>
      </c>
      <c r="C60" s="4" t="s">
        <v>509</v>
      </c>
      <c r="D60" s="3" t="s">
        <v>10</v>
      </c>
      <c r="E60" s="11">
        <v>4</v>
      </c>
      <c r="F60" s="5">
        <v>-3.0980094726470731E-8</v>
      </c>
      <c r="G60" s="10">
        <v>5.5869200000000098E-2</v>
      </c>
      <c r="H60" s="10">
        <v>5.8227518657931097E-2</v>
      </c>
      <c r="I60" s="10">
        <v>0.33352574145845398</v>
      </c>
      <c r="J60" s="10">
        <v>0.24125553375015199</v>
      </c>
    </row>
    <row r="61" spans="2:10" x14ac:dyDescent="0.25">
      <c r="B61" s="32">
        <v>13454221000181</v>
      </c>
      <c r="C61" s="4" t="s">
        <v>81</v>
      </c>
      <c r="D61" s="3" t="s">
        <v>12</v>
      </c>
      <c r="E61" s="11">
        <v>4</v>
      </c>
      <c r="F61" s="5">
        <v>0.24621510598852797</v>
      </c>
      <c r="G61" s="10">
        <v>0.211811182533196</v>
      </c>
      <c r="H61" s="10">
        <v>9.7681169616051999E-2</v>
      </c>
      <c r="I61" s="10">
        <v>0.348200639155203</v>
      </c>
      <c r="J61" s="10">
        <v>0.26601971345095099</v>
      </c>
    </row>
    <row r="62" spans="2:10" x14ac:dyDescent="0.25">
      <c r="B62" s="32">
        <v>13768561000187</v>
      </c>
      <c r="C62" s="4" t="s">
        <v>132</v>
      </c>
      <c r="D62" s="3" t="s">
        <v>9</v>
      </c>
      <c r="E62" s="11">
        <v>4</v>
      </c>
      <c r="F62" s="5">
        <v>0.17247908928322708</v>
      </c>
      <c r="G62" s="10">
        <v>0.131411027240671</v>
      </c>
      <c r="H62" s="10">
        <v>9.7681169616051999E-2</v>
      </c>
      <c r="I62" s="10">
        <v>0.348200639155203</v>
      </c>
      <c r="J62" s="10">
        <v>0.26601971345095099</v>
      </c>
    </row>
    <row r="63" spans="2:10" x14ac:dyDescent="0.25">
      <c r="B63" s="32">
        <v>13945169000166</v>
      </c>
      <c r="C63" s="4" t="s">
        <v>157</v>
      </c>
      <c r="D63" s="3" t="s">
        <v>8</v>
      </c>
      <c r="E63" s="11">
        <v>4</v>
      </c>
      <c r="F63" s="5">
        <v>0.17315257467249975</v>
      </c>
      <c r="G63" s="10">
        <v>0.14455919979027801</v>
      </c>
      <c r="H63" s="10">
        <v>9.7681169616051999E-2</v>
      </c>
      <c r="I63" s="10">
        <v>0.348200639155203</v>
      </c>
      <c r="J63" s="10">
        <v>0.26601971345095099</v>
      </c>
    </row>
    <row r="64" spans="2:10" x14ac:dyDescent="0.25">
      <c r="B64" s="32">
        <v>14099541000123</v>
      </c>
      <c r="C64" s="4" t="s">
        <v>449</v>
      </c>
      <c r="D64" s="3" t="s">
        <v>10</v>
      </c>
      <c r="E64" s="11">
        <v>4</v>
      </c>
      <c r="F64" s="5">
        <v>1.9168066574157651E-3</v>
      </c>
      <c r="G64" s="10">
        <v>9.6252474959568096E-2</v>
      </c>
      <c r="H64" s="10">
        <v>9.7681169616051999E-2</v>
      </c>
      <c r="I64" s="10">
        <v>0.348200639155203</v>
      </c>
      <c r="J64" s="10">
        <v>0.26601971345095099</v>
      </c>
    </row>
    <row r="65" spans="2:10" x14ac:dyDescent="0.25">
      <c r="B65" s="32">
        <v>14706274000105</v>
      </c>
      <c r="C65" s="4" t="s">
        <v>195</v>
      </c>
      <c r="D65" s="3" t="s">
        <v>8</v>
      </c>
      <c r="E65" s="11">
        <v>4</v>
      </c>
      <c r="F65" s="5">
        <v>0.12820753415359576</v>
      </c>
      <c r="G65" s="10">
        <v>0.177400601423259</v>
      </c>
      <c r="H65" s="10">
        <v>9.7681169616051999E-2</v>
      </c>
      <c r="I65" s="10">
        <v>0.348200639155203</v>
      </c>
      <c r="J65" s="10">
        <v>0.26601971345095099</v>
      </c>
    </row>
    <row r="66" spans="2:10" x14ac:dyDescent="0.25">
      <c r="B66" s="32">
        <v>14843778000177</v>
      </c>
      <c r="C66" s="4" t="s">
        <v>148</v>
      </c>
      <c r="D66" s="3" t="s">
        <v>2</v>
      </c>
      <c r="E66" s="11">
        <v>4</v>
      </c>
      <c r="F66" s="5">
        <v>0.16428421643171073</v>
      </c>
      <c r="G66" s="10">
        <v>0.155993183452135</v>
      </c>
      <c r="H66" s="10">
        <v>9.7681169616051999E-2</v>
      </c>
      <c r="I66" s="10">
        <v>0.348200639155203</v>
      </c>
      <c r="J66" s="10">
        <v>0.26601971345095099</v>
      </c>
    </row>
    <row r="67" spans="2:10" x14ac:dyDescent="0.25">
      <c r="B67" s="32">
        <v>15649269000170</v>
      </c>
      <c r="C67" s="4" t="s">
        <v>166</v>
      </c>
      <c r="D67" s="3" t="s">
        <v>8</v>
      </c>
      <c r="E67" s="11">
        <v>4</v>
      </c>
      <c r="F67" s="5">
        <v>0.1551423677070998</v>
      </c>
      <c r="G67" s="10">
        <v>0.14676788938156801</v>
      </c>
      <c r="H67" s="10">
        <v>9.7681169616051999E-2</v>
      </c>
      <c r="I67" s="10">
        <v>0.348200639155203</v>
      </c>
      <c r="J67" s="10">
        <v>0.26601971345095099</v>
      </c>
    </row>
    <row r="68" spans="2:10" x14ac:dyDescent="0.25">
      <c r="B68" s="32">
        <v>15675444000102</v>
      </c>
      <c r="C68" s="4" t="s">
        <v>440</v>
      </c>
      <c r="D68" s="3" t="s">
        <v>10</v>
      </c>
      <c r="E68" s="11">
        <v>4</v>
      </c>
      <c r="F68" s="5">
        <v>-1.3521243501471183E-8</v>
      </c>
      <c r="G68" s="10">
        <v>9.5127994491658097E-2</v>
      </c>
      <c r="H68" s="10">
        <v>9.7681169616051999E-2</v>
      </c>
      <c r="I68" s="10">
        <v>0.348200639155203</v>
      </c>
      <c r="J68" s="10">
        <v>0.26601971345095099</v>
      </c>
    </row>
    <row r="69" spans="2:10" x14ac:dyDescent="0.25">
      <c r="B69" s="32">
        <v>15740081000133</v>
      </c>
      <c r="C69" s="4" t="s">
        <v>480</v>
      </c>
      <c r="D69" s="3" t="s">
        <v>12</v>
      </c>
      <c r="E69" s="11">
        <v>4</v>
      </c>
      <c r="F69" s="5">
        <v>-7.1182932480304057E-9</v>
      </c>
      <c r="G69" s="10">
        <v>9.0035200722584405E-2</v>
      </c>
      <c r="H69" s="10">
        <v>9.7681169616051999E-2</v>
      </c>
      <c r="I69" s="10">
        <v>0.348200639155203</v>
      </c>
      <c r="J69" s="10">
        <v>0.26601971345095099</v>
      </c>
    </row>
    <row r="70" spans="2:10" x14ac:dyDescent="0.25">
      <c r="B70" s="32">
        <v>15740225000151</v>
      </c>
      <c r="C70" s="4" t="s">
        <v>244</v>
      </c>
      <c r="D70" s="3" t="s">
        <v>12</v>
      </c>
      <c r="E70" s="11">
        <v>4</v>
      </c>
      <c r="F70" s="5">
        <v>0.16352861991614651</v>
      </c>
      <c r="G70" s="10">
        <v>0.11853418245946</v>
      </c>
      <c r="H70" s="10">
        <v>9.7681169616051999E-2</v>
      </c>
      <c r="I70" s="10">
        <v>0.348200639155203</v>
      </c>
      <c r="J70" s="10">
        <v>0.26601971345095099</v>
      </c>
    </row>
    <row r="71" spans="2:10" x14ac:dyDescent="0.25">
      <c r="B71" s="32">
        <v>15799643000114</v>
      </c>
      <c r="C71" s="4" t="s">
        <v>444</v>
      </c>
      <c r="D71" s="3" t="s">
        <v>10</v>
      </c>
      <c r="E71" s="11">
        <v>4</v>
      </c>
      <c r="F71" s="5">
        <v>-9.9551330893838408E-8</v>
      </c>
      <c r="G71" s="10">
        <v>8.8043804967745706E-2</v>
      </c>
      <c r="H71" s="10">
        <v>9.7681169616051999E-2</v>
      </c>
      <c r="I71" s="10">
        <v>0.348200639155203</v>
      </c>
      <c r="J71" s="10">
        <v>0.26601971345095099</v>
      </c>
    </row>
    <row r="72" spans="2:10" x14ac:dyDescent="0.25">
      <c r="B72" s="32">
        <v>15862867000123</v>
      </c>
      <c r="C72" s="4" t="s">
        <v>332</v>
      </c>
      <c r="D72" s="3" t="s">
        <v>2</v>
      </c>
      <c r="E72" s="11">
        <v>4</v>
      </c>
      <c r="F72" s="5">
        <v>4.1398154919802026E-2</v>
      </c>
      <c r="G72" s="10">
        <v>0.110160920840712</v>
      </c>
      <c r="H72" s="10">
        <v>9.7681169616051999E-2</v>
      </c>
      <c r="I72" s="10">
        <v>0.348200639155203</v>
      </c>
      <c r="J72" s="10">
        <v>0.26601971345095099</v>
      </c>
    </row>
    <row r="73" spans="2:10" x14ac:dyDescent="0.25">
      <c r="B73" s="32">
        <v>16607859000101</v>
      </c>
      <c r="C73" s="4" t="s">
        <v>290</v>
      </c>
      <c r="D73" s="3" t="s">
        <v>12</v>
      </c>
      <c r="E73" s="11">
        <v>4</v>
      </c>
      <c r="F73" s="5">
        <v>0.14913957502823311</v>
      </c>
      <c r="G73" s="10">
        <v>0.118144658548889</v>
      </c>
      <c r="H73" s="10">
        <v>9.7681169616051999E-2</v>
      </c>
      <c r="I73" s="10">
        <v>0.348200639155203</v>
      </c>
      <c r="J73" s="10">
        <v>0.26601971345095099</v>
      </c>
    </row>
    <row r="74" spans="2:10" x14ac:dyDescent="0.25">
      <c r="B74" s="32">
        <v>16607869000139</v>
      </c>
      <c r="C74" s="4" t="s">
        <v>496</v>
      </c>
      <c r="D74" s="3" t="s">
        <v>12</v>
      </c>
      <c r="E74" s="11">
        <v>4</v>
      </c>
      <c r="F74" s="5">
        <v>-3.0285765496327471E-8</v>
      </c>
      <c r="G74" s="10">
        <v>8.1859458689759398E-2</v>
      </c>
      <c r="H74" s="10">
        <v>9.7681169616051999E-2</v>
      </c>
      <c r="I74" s="10">
        <v>0.348200639155203</v>
      </c>
      <c r="J74" s="10">
        <v>0.26601971345095099</v>
      </c>
    </row>
    <row r="75" spans="2:10" x14ac:dyDescent="0.25">
      <c r="B75" s="32">
        <v>16617513000186</v>
      </c>
      <c r="C75" s="4" t="s">
        <v>266</v>
      </c>
      <c r="D75" s="3" t="s">
        <v>31</v>
      </c>
      <c r="E75" s="11">
        <v>4</v>
      </c>
      <c r="F75" s="5">
        <v>9.1755388651771297E-2</v>
      </c>
      <c r="G75" s="10">
        <v>0.124617222502339</v>
      </c>
      <c r="H75" s="10">
        <v>9.7681169616051999E-2</v>
      </c>
      <c r="I75" s="10">
        <v>0.348200639155203</v>
      </c>
      <c r="J75" s="10">
        <v>0.26601971345095099</v>
      </c>
    </row>
    <row r="76" spans="2:10" x14ac:dyDescent="0.25">
      <c r="B76" s="32">
        <v>16858975000195</v>
      </c>
      <c r="C76" s="4" t="s">
        <v>196</v>
      </c>
      <c r="D76" s="3" t="s">
        <v>2</v>
      </c>
      <c r="E76" s="11">
        <v>4</v>
      </c>
      <c r="F76" s="5">
        <v>0.18112198392728815</v>
      </c>
      <c r="G76" s="10">
        <v>0.14418801182872101</v>
      </c>
      <c r="H76" s="10">
        <v>9.7681169616051999E-2</v>
      </c>
      <c r="I76" s="10">
        <v>0.348200639155203</v>
      </c>
      <c r="J76" s="10">
        <v>0.26601971345095099</v>
      </c>
    </row>
    <row r="77" spans="2:10" x14ac:dyDescent="0.25">
      <c r="B77" s="32">
        <v>16877592000164</v>
      </c>
      <c r="C77" s="4" t="s">
        <v>485</v>
      </c>
      <c r="D77" s="3" t="s">
        <v>29</v>
      </c>
      <c r="E77" s="11">
        <v>4</v>
      </c>
      <c r="F77" s="5">
        <v>-1.6961097254929789E-8</v>
      </c>
      <c r="G77" s="10">
        <v>9.00312278735413E-2</v>
      </c>
      <c r="H77" s="10">
        <v>9.7681169616051999E-2</v>
      </c>
      <c r="I77" s="10">
        <v>0.348200639155203</v>
      </c>
      <c r="J77" s="10">
        <v>0.26601971345095099</v>
      </c>
    </row>
    <row r="78" spans="2:10" x14ac:dyDescent="0.25">
      <c r="B78" s="32">
        <v>16878608000153</v>
      </c>
      <c r="C78" s="4" t="s">
        <v>200</v>
      </c>
      <c r="D78" s="3" t="s">
        <v>2</v>
      </c>
      <c r="E78" s="11">
        <v>4</v>
      </c>
      <c r="F78" s="5">
        <v>0.18065817237179324</v>
      </c>
      <c r="G78" s="10">
        <v>0.14402927562335099</v>
      </c>
      <c r="H78" s="10">
        <v>9.7681169616051999E-2</v>
      </c>
      <c r="I78" s="10">
        <v>0.348200639155203</v>
      </c>
      <c r="J78" s="10">
        <v>0.26601971345095099</v>
      </c>
    </row>
    <row r="79" spans="2:10" x14ac:dyDescent="0.25">
      <c r="B79" s="32">
        <v>17036267000131</v>
      </c>
      <c r="C79" s="4" t="s">
        <v>473</v>
      </c>
      <c r="D79" s="3" t="s">
        <v>8</v>
      </c>
      <c r="E79" s="11">
        <v>4</v>
      </c>
      <c r="F79" s="5">
        <v>-1.0022428845328741E-8</v>
      </c>
      <c r="G79" s="10">
        <v>9.1546472357313405E-2</v>
      </c>
      <c r="H79" s="10">
        <v>9.7491650310075603E-2</v>
      </c>
      <c r="I79" s="10">
        <v>0.30015241640701901</v>
      </c>
      <c r="J79" s="10">
        <v>0.24226309707242399</v>
      </c>
    </row>
    <row r="80" spans="2:10" x14ac:dyDescent="0.25">
      <c r="B80" s="32">
        <v>17036295000159</v>
      </c>
      <c r="C80" s="4" t="s">
        <v>146</v>
      </c>
      <c r="D80" s="3" t="s">
        <v>8</v>
      </c>
      <c r="E80" s="11">
        <v>4</v>
      </c>
      <c r="F80" s="5">
        <v>0.15149621804787416</v>
      </c>
      <c r="G80" s="10">
        <v>0.11035642325315501</v>
      </c>
      <c r="H80" s="10">
        <v>9.7681169616051999E-2</v>
      </c>
      <c r="I80" s="10">
        <v>0.348200639155203</v>
      </c>
      <c r="J80" s="10">
        <v>0.26601971345095099</v>
      </c>
    </row>
    <row r="81" spans="2:10" x14ac:dyDescent="0.25">
      <c r="B81" s="32">
        <v>17036481000198</v>
      </c>
      <c r="C81" s="4" t="s">
        <v>189</v>
      </c>
      <c r="D81" s="3" t="s">
        <v>8</v>
      </c>
      <c r="E81" s="11">
        <v>4</v>
      </c>
      <c r="F81" s="5">
        <v>0.19619824018215551</v>
      </c>
      <c r="G81" s="10">
        <v>0.156526547287657</v>
      </c>
      <c r="H81" s="10">
        <v>9.7681169616051999E-2</v>
      </c>
      <c r="I81" s="10">
        <v>0.348200639155203</v>
      </c>
      <c r="J81" s="10">
        <v>0.26601971345095099</v>
      </c>
    </row>
    <row r="82" spans="2:10" x14ac:dyDescent="0.25">
      <c r="B82" s="32">
        <v>17051073000105</v>
      </c>
      <c r="C82" s="4" t="s">
        <v>155</v>
      </c>
      <c r="D82" s="3" t="s">
        <v>8</v>
      </c>
      <c r="E82" s="11">
        <v>4</v>
      </c>
      <c r="F82" s="5">
        <v>0.13513887451680881</v>
      </c>
      <c r="G82" s="10">
        <v>0.105443123415597</v>
      </c>
      <c r="H82" s="10">
        <v>9.7681169616051999E-2</v>
      </c>
      <c r="I82" s="10">
        <v>0.348200639155203</v>
      </c>
      <c r="J82" s="10">
        <v>0.26601971345095099</v>
      </c>
    </row>
    <row r="83" spans="2:10" x14ac:dyDescent="0.25">
      <c r="B83" s="32">
        <v>17138067000190</v>
      </c>
      <c r="C83" s="4" t="s">
        <v>354</v>
      </c>
      <c r="D83" s="3" t="s">
        <v>31</v>
      </c>
      <c r="E83" s="11">
        <v>4</v>
      </c>
      <c r="F83" s="5">
        <v>3.2098998616550758E-2</v>
      </c>
      <c r="G83" s="10">
        <v>0.103200428279675</v>
      </c>
      <c r="H83" s="10">
        <v>9.7681169616051999E-2</v>
      </c>
      <c r="I83" s="10">
        <v>0.348200639155203</v>
      </c>
      <c r="J83" s="10">
        <v>0.26601971345095099</v>
      </c>
    </row>
    <row r="84" spans="2:10" x14ac:dyDescent="0.25">
      <c r="B84" s="32">
        <v>17138511000177</v>
      </c>
      <c r="C84" s="4" t="s">
        <v>330</v>
      </c>
      <c r="D84" s="3" t="s">
        <v>12</v>
      </c>
      <c r="E84" s="11">
        <v>4</v>
      </c>
      <c r="F84" s="5">
        <v>0.11216170870123056</v>
      </c>
      <c r="G84" s="10">
        <v>0.115777371487156</v>
      </c>
      <c r="H84" s="10">
        <v>9.7681169616051999E-2</v>
      </c>
      <c r="I84" s="10">
        <v>0.348200639155203</v>
      </c>
      <c r="J84" s="10">
        <v>0.26601971345095099</v>
      </c>
    </row>
    <row r="85" spans="2:10" x14ac:dyDescent="0.25">
      <c r="B85" s="32">
        <v>17329451000170</v>
      </c>
      <c r="C85" s="4" t="s">
        <v>142</v>
      </c>
      <c r="D85" s="3" t="s">
        <v>8</v>
      </c>
      <c r="E85" s="11">
        <v>4</v>
      </c>
      <c r="F85" s="5">
        <v>0.20052603540337793</v>
      </c>
      <c r="G85" s="10">
        <v>0.10594407950472901</v>
      </c>
      <c r="H85" s="10">
        <v>9.7681169616051999E-2</v>
      </c>
      <c r="I85" s="10">
        <v>0.348200639155203</v>
      </c>
      <c r="J85" s="10">
        <v>0.26601971345095099</v>
      </c>
    </row>
    <row r="86" spans="2:10" x14ac:dyDescent="0.25">
      <c r="B86" s="32">
        <v>17329571000177</v>
      </c>
      <c r="C86" s="4" t="s">
        <v>99</v>
      </c>
      <c r="D86" s="3" t="s">
        <v>8</v>
      </c>
      <c r="E86" s="11">
        <v>4</v>
      </c>
      <c r="F86" s="5">
        <v>0.17664154722441666</v>
      </c>
      <c r="G86" s="10">
        <v>0.11523293412708099</v>
      </c>
      <c r="H86" s="10">
        <v>9.7681169616051999E-2</v>
      </c>
      <c r="I86" s="10">
        <v>0.348200639155203</v>
      </c>
      <c r="J86" s="10">
        <v>0.26601971345095099</v>
      </c>
    </row>
    <row r="87" spans="2:10" x14ac:dyDescent="0.25">
      <c r="B87" s="32">
        <v>17329778000141</v>
      </c>
      <c r="C87" s="4" t="s">
        <v>150</v>
      </c>
      <c r="D87" s="3" t="s">
        <v>8</v>
      </c>
      <c r="E87" s="11">
        <v>4</v>
      </c>
      <c r="F87" s="5">
        <v>0.13501606556553461</v>
      </c>
      <c r="G87" s="10">
        <v>0.12792038566364999</v>
      </c>
      <c r="H87" s="10">
        <v>9.7681169616051999E-2</v>
      </c>
      <c r="I87" s="10">
        <v>0.348200639155203</v>
      </c>
      <c r="J87" s="10">
        <v>0.26601971345095099</v>
      </c>
    </row>
    <row r="88" spans="2:10" x14ac:dyDescent="0.25">
      <c r="B88" s="32">
        <v>17489050000187</v>
      </c>
      <c r="C88" s="4" t="s">
        <v>495</v>
      </c>
      <c r="D88" s="3" t="s">
        <v>10</v>
      </c>
      <c r="E88" s="11">
        <v>4</v>
      </c>
      <c r="F88" s="5">
        <v>-1.10160667916908E-7</v>
      </c>
      <c r="G88" s="10">
        <v>8.8267781257357306E-2</v>
      </c>
      <c r="H88" s="10">
        <v>9.7681169616051999E-2</v>
      </c>
      <c r="I88" s="10">
        <v>0.348200639155203</v>
      </c>
      <c r="J88" s="10">
        <v>0.26601971345095099</v>
      </c>
    </row>
    <row r="89" spans="2:10" x14ac:dyDescent="0.25">
      <c r="B89" s="32">
        <v>17489106000101</v>
      </c>
      <c r="C89" s="4" t="s">
        <v>408</v>
      </c>
      <c r="D89" s="3" t="s">
        <v>10</v>
      </c>
      <c r="E89" s="11">
        <v>4</v>
      </c>
      <c r="F89" s="5">
        <v>5.4089593961098491E-2</v>
      </c>
      <c r="G89" s="10">
        <v>0.10731933580021</v>
      </c>
      <c r="H89" s="10">
        <v>9.7681169616051999E-2</v>
      </c>
      <c r="I89" s="10">
        <v>0.348200639155203</v>
      </c>
      <c r="J89" s="10">
        <v>0.26601971345095099</v>
      </c>
    </row>
    <row r="90" spans="2:10" x14ac:dyDescent="0.25">
      <c r="B90" s="32">
        <v>17685620000104</v>
      </c>
      <c r="C90" s="4" t="s">
        <v>399</v>
      </c>
      <c r="D90" s="3" t="s">
        <v>2</v>
      </c>
      <c r="E90" s="11">
        <v>4</v>
      </c>
      <c r="F90" s="5">
        <v>8.316006016314817E-2</v>
      </c>
      <c r="G90" s="10">
        <v>0.11918167289036501</v>
      </c>
      <c r="H90" s="10">
        <v>9.7681169616051999E-2</v>
      </c>
      <c r="I90" s="10">
        <v>0.348200639155203</v>
      </c>
      <c r="J90" s="10">
        <v>0.26601971345095099</v>
      </c>
    </row>
    <row r="91" spans="2:10" x14ac:dyDescent="0.25">
      <c r="B91" s="32">
        <v>17709794000160</v>
      </c>
      <c r="C91" s="4" t="s">
        <v>182</v>
      </c>
      <c r="D91" s="3" t="s">
        <v>2</v>
      </c>
      <c r="E91" s="11">
        <v>4</v>
      </c>
      <c r="F91" s="5">
        <v>0.11050852900401939</v>
      </c>
      <c r="G91" s="10">
        <v>0.10849885496572299</v>
      </c>
      <c r="H91" s="10">
        <v>9.7681169616051999E-2</v>
      </c>
      <c r="I91" s="10">
        <v>0.348200639155203</v>
      </c>
      <c r="J91" s="10">
        <v>0.26601971345095099</v>
      </c>
    </row>
    <row r="92" spans="2:10" x14ac:dyDescent="0.25">
      <c r="B92" s="32">
        <v>17803556000119</v>
      </c>
      <c r="C92" s="4" t="s">
        <v>460</v>
      </c>
      <c r="D92" s="3" t="s">
        <v>12</v>
      </c>
      <c r="E92" s="11">
        <v>4</v>
      </c>
      <c r="F92" s="5">
        <v>-2.6706276405025082E-8</v>
      </c>
      <c r="G92" s="10">
        <v>9.0337616611966903E-2</v>
      </c>
      <c r="H92" s="10">
        <v>9.7681169616051999E-2</v>
      </c>
      <c r="I92" s="10">
        <v>0.348200639155203</v>
      </c>
      <c r="J92" s="10">
        <v>0.26601971345095099</v>
      </c>
    </row>
    <row r="93" spans="2:10" x14ac:dyDescent="0.25">
      <c r="B93" s="32">
        <v>17804040000199</v>
      </c>
      <c r="C93" s="4" t="s">
        <v>273</v>
      </c>
      <c r="D93" s="3" t="s">
        <v>12</v>
      </c>
      <c r="E93" s="11">
        <v>4</v>
      </c>
      <c r="F93" s="5">
        <v>0.16119936570411475</v>
      </c>
      <c r="G93" s="10">
        <v>0.119931923137874</v>
      </c>
      <c r="H93" s="10">
        <v>9.7681169616051999E-2</v>
      </c>
      <c r="I93" s="10">
        <v>0.348200639155203</v>
      </c>
      <c r="J93" s="10">
        <v>0.26601971345095099</v>
      </c>
    </row>
    <row r="94" spans="2:10" x14ac:dyDescent="0.25">
      <c r="B94" s="32">
        <v>17804072000194</v>
      </c>
      <c r="C94" s="4" t="s">
        <v>233</v>
      </c>
      <c r="D94" s="3" t="s">
        <v>12</v>
      </c>
      <c r="E94" s="11">
        <v>4</v>
      </c>
      <c r="F94" s="5">
        <v>0.18344036214522949</v>
      </c>
      <c r="G94" s="10">
        <v>0.12333195140191</v>
      </c>
      <c r="H94" s="10">
        <v>9.7681169616051999E-2</v>
      </c>
      <c r="I94" s="10">
        <v>0.348200639155203</v>
      </c>
      <c r="J94" s="10">
        <v>0.26601971345095099</v>
      </c>
    </row>
    <row r="95" spans="2:10" x14ac:dyDescent="0.25">
      <c r="B95" s="32">
        <v>17892735000170</v>
      </c>
      <c r="C95" s="4" t="s">
        <v>103</v>
      </c>
      <c r="D95" s="3" t="s">
        <v>32</v>
      </c>
      <c r="E95" s="11">
        <v>4</v>
      </c>
      <c r="F95" s="5">
        <v>0.19062925444348222</v>
      </c>
      <c r="G95" s="10">
        <v>0.120093578359423</v>
      </c>
      <c r="H95" s="10">
        <v>9.7681169616051999E-2</v>
      </c>
      <c r="I95" s="10">
        <v>0.348200639155203</v>
      </c>
      <c r="J95" s="10">
        <v>0.26601971345095099</v>
      </c>
    </row>
    <row r="96" spans="2:10" x14ac:dyDescent="0.25">
      <c r="B96" s="32">
        <v>17999997000138</v>
      </c>
      <c r="C96" s="4" t="s">
        <v>63</v>
      </c>
      <c r="D96" s="3" t="s">
        <v>10</v>
      </c>
      <c r="E96" s="11">
        <v>4</v>
      </c>
      <c r="F96" s="5">
        <v>0.10617522078668222</v>
      </c>
      <c r="G96" s="10">
        <v>0.202314725978263</v>
      </c>
      <c r="H96" s="10">
        <v>9.7681169616051999E-2</v>
      </c>
      <c r="I96" s="10">
        <v>0.348200639155203</v>
      </c>
      <c r="J96" s="10">
        <v>0.26601971345095099</v>
      </c>
    </row>
    <row r="97" spans="2:10" x14ac:dyDescent="0.25">
      <c r="B97" s="32">
        <v>18000070000105</v>
      </c>
      <c r="C97" s="4" t="s">
        <v>409</v>
      </c>
      <c r="D97" s="3" t="s">
        <v>10</v>
      </c>
      <c r="E97" s="11">
        <v>4</v>
      </c>
      <c r="F97" s="5">
        <v>5.0710180766797536E-2</v>
      </c>
      <c r="G97" s="10">
        <v>0.108579850885901</v>
      </c>
      <c r="H97" s="10">
        <v>9.7681169616051999E-2</v>
      </c>
      <c r="I97" s="10">
        <v>0.348200639155203</v>
      </c>
      <c r="J97" s="10">
        <v>0.26601971345095099</v>
      </c>
    </row>
    <row r="98" spans="2:10" x14ac:dyDescent="0.25">
      <c r="B98" s="32">
        <v>18000325000130</v>
      </c>
      <c r="C98" s="4" t="s">
        <v>131</v>
      </c>
      <c r="D98" s="3" t="s">
        <v>10</v>
      </c>
      <c r="E98" s="11">
        <v>4</v>
      </c>
      <c r="F98" s="5">
        <v>0.18230650524156866</v>
      </c>
      <c r="G98" s="10">
        <v>0.119710851131116</v>
      </c>
      <c r="H98" s="10">
        <v>9.7681169616051999E-2</v>
      </c>
      <c r="I98" s="10">
        <v>0.348200639155203</v>
      </c>
      <c r="J98" s="10">
        <v>0.26601971345095099</v>
      </c>
    </row>
    <row r="99" spans="2:10" x14ac:dyDescent="0.25">
      <c r="B99" s="32">
        <v>18015619000135</v>
      </c>
      <c r="C99" s="4" t="s">
        <v>318</v>
      </c>
      <c r="D99" s="3" t="s">
        <v>3</v>
      </c>
      <c r="E99" s="11">
        <v>4</v>
      </c>
      <c r="F99" s="5">
        <v>9.0493060434368541E-2</v>
      </c>
      <c r="G99" s="10">
        <v>0.109755324766766</v>
      </c>
      <c r="H99" s="10">
        <v>9.7681169616051999E-2</v>
      </c>
      <c r="I99" s="10">
        <v>0.348200639155203</v>
      </c>
      <c r="J99" s="10">
        <v>0.26601971345095099</v>
      </c>
    </row>
    <row r="100" spans="2:10" x14ac:dyDescent="0.25">
      <c r="B100" s="32">
        <v>18059034000117</v>
      </c>
      <c r="C100" s="4" t="s">
        <v>405</v>
      </c>
      <c r="D100" s="3" t="s">
        <v>10</v>
      </c>
      <c r="E100" s="11">
        <v>4</v>
      </c>
      <c r="F100" s="5">
        <v>1.9573478077312943E-2</v>
      </c>
      <c r="G100" s="10">
        <v>9.8626883590790596E-2</v>
      </c>
      <c r="H100" s="10">
        <v>9.7681169616051999E-2</v>
      </c>
      <c r="I100" s="10">
        <v>0.348200639155203</v>
      </c>
      <c r="J100" s="10">
        <v>0.26601971345095099</v>
      </c>
    </row>
    <row r="101" spans="2:10" x14ac:dyDescent="0.25">
      <c r="B101" s="32">
        <v>18059052000107</v>
      </c>
      <c r="C101" s="4" t="s">
        <v>443</v>
      </c>
      <c r="D101" s="3" t="s">
        <v>10</v>
      </c>
      <c r="E101" s="11">
        <v>4</v>
      </c>
      <c r="F101" s="5">
        <v>-9.2104629571908117E-8</v>
      </c>
      <c r="G101" s="10">
        <v>9.0630910872510295E-2</v>
      </c>
      <c r="H101" s="10">
        <v>9.7681169616051999E-2</v>
      </c>
      <c r="I101" s="10">
        <v>0.348200639155203</v>
      </c>
      <c r="J101" s="10">
        <v>0.26601971345095099</v>
      </c>
    </row>
    <row r="102" spans="2:10" x14ac:dyDescent="0.25">
      <c r="B102" s="32">
        <v>18059069000156</v>
      </c>
      <c r="C102" s="4" t="s">
        <v>499</v>
      </c>
      <c r="D102" s="3" t="s">
        <v>10</v>
      </c>
      <c r="E102" s="11">
        <v>4</v>
      </c>
      <c r="F102" s="5">
        <v>-7.3664385910466805E-8</v>
      </c>
      <c r="G102" s="10">
        <v>8.8778129600333794E-2</v>
      </c>
      <c r="H102" s="10">
        <v>9.7681169616051999E-2</v>
      </c>
      <c r="I102" s="10">
        <v>0.348200639155203</v>
      </c>
      <c r="J102" s="10">
        <v>0.26601971345095099</v>
      </c>
    </row>
    <row r="103" spans="2:10" x14ac:dyDescent="0.25">
      <c r="B103" s="32">
        <v>18059078000147</v>
      </c>
      <c r="C103" s="4" t="s">
        <v>404</v>
      </c>
      <c r="D103" s="3" t="s">
        <v>10</v>
      </c>
      <c r="E103" s="11">
        <v>4</v>
      </c>
      <c r="F103" s="5">
        <v>4.3506967268380659E-2</v>
      </c>
      <c r="G103" s="10">
        <v>0.106807021940563</v>
      </c>
      <c r="H103" s="10">
        <v>9.7681169616051999E-2</v>
      </c>
      <c r="I103" s="10">
        <v>0.348200639155203</v>
      </c>
      <c r="J103" s="10">
        <v>0.26601971345095099</v>
      </c>
    </row>
    <row r="104" spans="2:10" x14ac:dyDescent="0.25">
      <c r="B104" s="32">
        <v>18059356000166</v>
      </c>
      <c r="C104" s="4" t="s">
        <v>422</v>
      </c>
      <c r="D104" s="3" t="s">
        <v>2</v>
      </c>
      <c r="E104" s="11">
        <v>4</v>
      </c>
      <c r="F104" s="5">
        <v>6.8772271052295747E-2</v>
      </c>
      <c r="G104" s="10">
        <v>0.115008130985264</v>
      </c>
      <c r="H104" s="10">
        <v>9.7681169616051999E-2</v>
      </c>
      <c r="I104" s="10">
        <v>0.348200639155203</v>
      </c>
      <c r="J104" s="10">
        <v>0.26601971345095099</v>
      </c>
    </row>
    <row r="105" spans="2:10" x14ac:dyDescent="0.25">
      <c r="B105" s="32">
        <v>18085926000192</v>
      </c>
      <c r="C105" s="4" t="s">
        <v>464</v>
      </c>
      <c r="D105" s="3" t="s">
        <v>10</v>
      </c>
      <c r="E105" s="11">
        <v>4</v>
      </c>
      <c r="F105" s="5">
        <v>-2.590477421187826E-9</v>
      </c>
      <c r="G105" s="10">
        <v>9.3832828601088297E-2</v>
      </c>
      <c r="H105" s="10">
        <v>9.7681169616051999E-2</v>
      </c>
      <c r="I105" s="10">
        <v>0.348200639155203</v>
      </c>
      <c r="J105" s="10">
        <v>0.26601971345095099</v>
      </c>
    </row>
    <row r="106" spans="2:10" x14ac:dyDescent="0.25">
      <c r="B106" s="32">
        <v>18085941000130</v>
      </c>
      <c r="C106" s="4" t="s">
        <v>411</v>
      </c>
      <c r="D106" s="3" t="s">
        <v>10</v>
      </c>
      <c r="E106" s="11">
        <v>4</v>
      </c>
      <c r="F106" s="5">
        <v>-3.9312306160975614E-8</v>
      </c>
      <c r="G106" s="10">
        <v>9.40643126414029E-2</v>
      </c>
      <c r="H106" s="10">
        <v>9.7681169616051999E-2</v>
      </c>
      <c r="I106" s="10">
        <v>0.348200639155203</v>
      </c>
      <c r="J106" s="10">
        <v>0.26601971345095099</v>
      </c>
    </row>
    <row r="107" spans="2:10" x14ac:dyDescent="0.25">
      <c r="B107" s="32">
        <v>18085943000120</v>
      </c>
      <c r="C107" s="4" t="s">
        <v>436</v>
      </c>
      <c r="D107" s="3" t="s">
        <v>10</v>
      </c>
      <c r="E107" s="11">
        <v>4</v>
      </c>
      <c r="F107" s="5">
        <v>1.1802926483289818E-2</v>
      </c>
      <c r="G107" s="10">
        <v>9.7333261036637794E-2</v>
      </c>
      <c r="H107" s="10">
        <v>9.7681169616051999E-2</v>
      </c>
      <c r="I107" s="10">
        <v>0.348200639155203</v>
      </c>
      <c r="J107" s="10">
        <v>0.26601971345095099</v>
      </c>
    </row>
    <row r="108" spans="2:10" x14ac:dyDescent="0.25">
      <c r="B108" s="32">
        <v>18138748000110</v>
      </c>
      <c r="C108" s="4" t="s">
        <v>484</v>
      </c>
      <c r="D108" s="3" t="s">
        <v>8</v>
      </c>
      <c r="E108" s="11">
        <v>4</v>
      </c>
      <c r="F108" s="5">
        <v>1.8558614722632628E-2</v>
      </c>
      <c r="G108" s="10">
        <v>9.6427707406864904E-2</v>
      </c>
      <c r="H108" s="10">
        <v>9.7681169616051999E-2</v>
      </c>
      <c r="I108" s="10">
        <v>0.348200639155203</v>
      </c>
      <c r="J108" s="10">
        <v>0.26601971345095099</v>
      </c>
    </row>
    <row r="109" spans="2:10" x14ac:dyDescent="0.25">
      <c r="B109" s="32">
        <v>18302940000109</v>
      </c>
      <c r="C109" s="4" t="s">
        <v>398</v>
      </c>
      <c r="D109" s="3" t="s">
        <v>32</v>
      </c>
      <c r="E109" s="11">
        <v>4</v>
      </c>
      <c r="F109" s="5">
        <v>5.7061996622413146E-2</v>
      </c>
      <c r="G109" s="10">
        <v>9.8594442748357394E-2</v>
      </c>
      <c r="H109" s="10">
        <v>9.7681169616051999E-2</v>
      </c>
      <c r="I109" s="10">
        <v>0.348200639155203</v>
      </c>
      <c r="J109" s="10">
        <v>0.26601971345095099</v>
      </c>
    </row>
    <row r="110" spans="2:10" x14ac:dyDescent="0.25">
      <c r="B110" s="32">
        <v>18534967000119</v>
      </c>
      <c r="C110" s="4" t="s">
        <v>383</v>
      </c>
      <c r="D110" s="3" t="s">
        <v>2</v>
      </c>
      <c r="E110" s="11">
        <v>4</v>
      </c>
      <c r="F110" s="5">
        <v>0.12328876527852851</v>
      </c>
      <c r="G110" s="10">
        <v>0.141060597147358</v>
      </c>
      <c r="H110" s="10">
        <v>9.7681169616051999E-2</v>
      </c>
      <c r="I110" s="10">
        <v>0.348200639155203</v>
      </c>
      <c r="J110" s="10">
        <v>0.26601971345095099</v>
      </c>
    </row>
    <row r="111" spans="2:10" x14ac:dyDescent="0.25">
      <c r="B111" s="32">
        <v>18599952000139</v>
      </c>
      <c r="C111" s="4" t="s">
        <v>204</v>
      </c>
      <c r="D111" s="3" t="s">
        <v>12</v>
      </c>
      <c r="E111" s="11">
        <v>4</v>
      </c>
      <c r="F111" s="5">
        <v>0.21227985357746285</v>
      </c>
      <c r="G111" s="10">
        <v>0.12692286629944999</v>
      </c>
      <c r="H111" s="10">
        <v>9.7681169616051999E-2</v>
      </c>
      <c r="I111" s="10">
        <v>0.348200639155203</v>
      </c>
      <c r="J111" s="10">
        <v>0.26601971345095099</v>
      </c>
    </row>
    <row r="112" spans="2:10" x14ac:dyDescent="0.25">
      <c r="B112" s="32">
        <v>18600016000109</v>
      </c>
      <c r="C112" s="4" t="s">
        <v>481</v>
      </c>
      <c r="D112" s="3" t="s">
        <v>12</v>
      </c>
      <c r="E112" s="11">
        <v>4</v>
      </c>
      <c r="F112" s="5">
        <v>-9.0068502761253832E-9</v>
      </c>
      <c r="G112" s="10">
        <v>8.8850502108784202E-2</v>
      </c>
      <c r="H112" s="10">
        <v>9.7681169616051999E-2</v>
      </c>
      <c r="I112" s="10">
        <v>0.348200639155203</v>
      </c>
      <c r="J112" s="10">
        <v>0.26601971345095099</v>
      </c>
    </row>
    <row r="113" spans="2:10" x14ac:dyDescent="0.25">
      <c r="B113" s="32">
        <v>18824105000120</v>
      </c>
      <c r="C113" s="4" t="s">
        <v>286</v>
      </c>
      <c r="D113" s="3" t="s">
        <v>32</v>
      </c>
      <c r="E113" s="11">
        <v>4</v>
      </c>
      <c r="F113" s="5">
        <v>0.21574464537464785</v>
      </c>
      <c r="G113" s="10">
        <v>0.106124911356815</v>
      </c>
      <c r="H113" s="10">
        <v>9.7681169616051999E-2</v>
      </c>
      <c r="I113" s="10">
        <v>0.348200639155203</v>
      </c>
      <c r="J113" s="10">
        <v>0.26601971345095099</v>
      </c>
    </row>
    <row r="114" spans="2:10" x14ac:dyDescent="0.25">
      <c r="B114" s="32">
        <v>18850063000100</v>
      </c>
      <c r="C114" s="4" t="s">
        <v>285</v>
      </c>
      <c r="D114" s="3" t="s">
        <v>3</v>
      </c>
      <c r="E114" s="11">
        <v>4</v>
      </c>
      <c r="F114" s="5">
        <v>7.7845294487502034E-2</v>
      </c>
      <c r="G114" s="10">
        <v>0.102168917700012</v>
      </c>
      <c r="H114" s="10">
        <v>9.7681169616051999E-2</v>
      </c>
      <c r="I114" s="10">
        <v>0.348200639155203</v>
      </c>
      <c r="J114" s="10">
        <v>0.26601971345095099</v>
      </c>
    </row>
    <row r="115" spans="2:10" x14ac:dyDescent="0.25">
      <c r="B115" s="32">
        <v>19154077000144</v>
      </c>
      <c r="C115" s="4" t="s">
        <v>458</v>
      </c>
      <c r="D115" s="3" t="s">
        <v>4</v>
      </c>
      <c r="E115" s="11">
        <v>4</v>
      </c>
      <c r="F115" s="5">
        <v>-1.5455447287816531E-7</v>
      </c>
      <c r="G115" s="10">
        <v>9.0163789735381097E-2</v>
      </c>
      <c r="H115" s="10">
        <v>9.7681169616051999E-2</v>
      </c>
      <c r="I115" s="10">
        <v>0.348200639155203</v>
      </c>
      <c r="J115" s="10">
        <v>0.26601971345095099</v>
      </c>
    </row>
    <row r="116" spans="2:10" x14ac:dyDescent="0.25">
      <c r="B116" s="32">
        <v>19351247000180</v>
      </c>
      <c r="C116" s="4" t="s">
        <v>486</v>
      </c>
      <c r="D116" s="3" t="s">
        <v>2</v>
      </c>
      <c r="E116" s="11">
        <v>4</v>
      </c>
      <c r="F116" s="5">
        <v>-1.4903757021667348E-7</v>
      </c>
      <c r="G116" s="10">
        <v>8.6376324600924995E-2</v>
      </c>
      <c r="H116" s="10">
        <v>9.7681169616051999E-2</v>
      </c>
      <c r="I116" s="10">
        <v>0.348200639155203</v>
      </c>
      <c r="J116" s="10">
        <v>0.26601971345095099</v>
      </c>
    </row>
    <row r="117" spans="2:10" x14ac:dyDescent="0.25">
      <c r="B117" s="32">
        <v>19365847000106</v>
      </c>
      <c r="C117" s="4" t="s">
        <v>348</v>
      </c>
      <c r="D117" s="3" t="s">
        <v>3</v>
      </c>
      <c r="E117" s="11">
        <v>4</v>
      </c>
      <c r="F117" s="5">
        <v>5.0694682123140579E-2</v>
      </c>
      <c r="G117" s="10">
        <v>0.103059468382976</v>
      </c>
      <c r="H117" s="10">
        <v>9.7681169616051999E-2</v>
      </c>
      <c r="I117" s="10">
        <v>0.348200639155203</v>
      </c>
      <c r="J117" s="10">
        <v>0.26601971345095099</v>
      </c>
    </row>
    <row r="118" spans="2:10" x14ac:dyDescent="0.25">
      <c r="B118" s="32">
        <v>19550127000102</v>
      </c>
      <c r="C118" s="4" t="s">
        <v>248</v>
      </c>
      <c r="D118" s="3" t="s">
        <v>12</v>
      </c>
      <c r="E118" s="11">
        <v>4</v>
      </c>
      <c r="F118" s="5">
        <v>0.16651952773906753</v>
      </c>
      <c r="G118" s="10">
        <v>0.13690617080395501</v>
      </c>
      <c r="H118" s="10">
        <v>9.7681169616051999E-2</v>
      </c>
      <c r="I118" s="10">
        <v>0.348200639155203</v>
      </c>
      <c r="J118" s="10">
        <v>0.26601971345095099</v>
      </c>
    </row>
    <row r="119" spans="2:10" x14ac:dyDescent="0.25">
      <c r="B119" s="32">
        <v>19550135000159</v>
      </c>
      <c r="C119" s="4" t="s">
        <v>281</v>
      </c>
      <c r="D119" s="3" t="s">
        <v>12</v>
      </c>
      <c r="E119" s="11">
        <v>4</v>
      </c>
      <c r="F119" s="5">
        <v>9.6687042616340216E-2</v>
      </c>
      <c r="G119" s="10">
        <v>0.10657529064259599</v>
      </c>
      <c r="H119" s="10">
        <v>9.7681169616051999E-2</v>
      </c>
      <c r="I119" s="10">
        <v>0.348200639155203</v>
      </c>
      <c r="J119" s="10">
        <v>0.26601971345095099</v>
      </c>
    </row>
    <row r="120" spans="2:10" x14ac:dyDescent="0.25">
      <c r="B120" s="32">
        <v>19574503000107</v>
      </c>
      <c r="C120" s="4" t="s">
        <v>191</v>
      </c>
      <c r="D120" s="3" t="s">
        <v>3</v>
      </c>
      <c r="E120" s="11">
        <v>4</v>
      </c>
      <c r="F120" s="5">
        <v>0.11058385304683235</v>
      </c>
      <c r="G120" s="10">
        <v>0.10466713984777599</v>
      </c>
      <c r="H120" s="10">
        <v>9.7681169616051999E-2</v>
      </c>
      <c r="I120" s="10">
        <v>0.348200639155203</v>
      </c>
      <c r="J120" s="10">
        <v>0.26601971345095099</v>
      </c>
    </row>
    <row r="121" spans="2:10" x14ac:dyDescent="0.25">
      <c r="B121" s="32">
        <v>19664667000117</v>
      </c>
      <c r="C121" s="4" t="s">
        <v>178</v>
      </c>
      <c r="D121" s="3" t="s">
        <v>3</v>
      </c>
      <c r="E121" s="11">
        <v>4</v>
      </c>
      <c r="F121" s="5">
        <v>0.12291967575409959</v>
      </c>
      <c r="G121" s="10">
        <v>0.10523762472574399</v>
      </c>
      <c r="H121" s="10">
        <v>9.7681169616051999E-2</v>
      </c>
      <c r="I121" s="10">
        <v>0.348200639155203</v>
      </c>
      <c r="J121" s="10">
        <v>0.26601971345095099</v>
      </c>
    </row>
    <row r="122" spans="2:10" x14ac:dyDescent="0.25">
      <c r="B122" s="32">
        <v>19997277000169</v>
      </c>
      <c r="C122" s="4" t="s">
        <v>361</v>
      </c>
      <c r="D122" s="3" t="s">
        <v>3</v>
      </c>
      <c r="E122" s="11">
        <v>4</v>
      </c>
      <c r="F122" s="5">
        <v>5.8792206422110423E-2</v>
      </c>
      <c r="G122" s="10">
        <v>0.104091530729766</v>
      </c>
      <c r="H122" s="10">
        <v>9.7681169616051999E-2</v>
      </c>
      <c r="I122" s="10">
        <v>0.348200639155203</v>
      </c>
      <c r="J122" s="10">
        <v>0.26601971345095099</v>
      </c>
    </row>
    <row r="123" spans="2:10" x14ac:dyDescent="0.25">
      <c r="B123" s="32">
        <v>20083703000138</v>
      </c>
      <c r="C123" s="4" t="s">
        <v>392</v>
      </c>
      <c r="D123" s="3" t="s">
        <v>3</v>
      </c>
      <c r="E123" s="11">
        <v>4</v>
      </c>
      <c r="F123" s="5">
        <v>-1.4092280682438502E-8</v>
      </c>
      <c r="G123" s="10">
        <v>9.3845728369353898E-2</v>
      </c>
      <c r="H123" s="10">
        <v>9.7681169616051999E-2</v>
      </c>
      <c r="I123" s="10">
        <v>0.348200639155203</v>
      </c>
      <c r="J123" s="10">
        <v>0.26601971345095099</v>
      </c>
    </row>
    <row r="124" spans="2:10" x14ac:dyDescent="0.25">
      <c r="B124" s="32">
        <v>20147607000106</v>
      </c>
      <c r="C124" s="4" t="s">
        <v>118</v>
      </c>
      <c r="D124" s="3" t="s">
        <v>8</v>
      </c>
      <c r="E124" s="11">
        <v>4</v>
      </c>
      <c r="F124" s="5">
        <v>0.19749179812605952</v>
      </c>
      <c r="G124" s="10">
        <v>0.16983615681376599</v>
      </c>
      <c r="H124" s="10">
        <v>9.7681169616051999E-2</v>
      </c>
      <c r="I124" s="10">
        <v>0.348200639155203</v>
      </c>
      <c r="J124" s="10">
        <v>0.26601971345095099</v>
      </c>
    </row>
    <row r="125" spans="2:10" x14ac:dyDescent="0.25">
      <c r="B125" s="32">
        <v>20207687000148</v>
      </c>
      <c r="C125" s="4" t="s">
        <v>271</v>
      </c>
      <c r="D125" s="3" t="s">
        <v>3</v>
      </c>
      <c r="E125" s="11">
        <v>4</v>
      </c>
      <c r="F125" s="5">
        <v>0.12619219559224781</v>
      </c>
      <c r="G125" s="10">
        <v>0.11714885224367599</v>
      </c>
      <c r="H125" s="10">
        <v>9.7681169616051999E-2</v>
      </c>
      <c r="I125" s="10">
        <v>0.348200639155203</v>
      </c>
      <c r="J125" s="10">
        <v>0.26601971345095099</v>
      </c>
    </row>
    <row r="126" spans="2:10" x14ac:dyDescent="0.25">
      <c r="B126" s="32">
        <v>20214831000173</v>
      </c>
      <c r="C126" s="4" t="s">
        <v>143</v>
      </c>
      <c r="D126" s="3" t="s">
        <v>3</v>
      </c>
      <c r="E126" s="11">
        <v>4</v>
      </c>
      <c r="F126" s="5">
        <v>0.14377081795910687</v>
      </c>
      <c r="G126" s="10">
        <v>0.105335593152232</v>
      </c>
      <c r="H126" s="10">
        <v>9.7681169616051999E-2</v>
      </c>
      <c r="I126" s="10">
        <v>0.348200639155203</v>
      </c>
      <c r="J126" s="10">
        <v>0.26601971345095099</v>
      </c>
    </row>
    <row r="127" spans="2:10" x14ac:dyDescent="0.25">
      <c r="B127" s="32">
        <v>20216772000172</v>
      </c>
      <c r="C127" s="4" t="s">
        <v>420</v>
      </c>
      <c r="D127" s="3" t="s">
        <v>10</v>
      </c>
      <c r="E127" s="11">
        <v>4</v>
      </c>
      <c r="F127" s="5">
        <v>-6.1174572906388728E-9</v>
      </c>
      <c r="G127" s="10">
        <v>9.5741102559935995E-2</v>
      </c>
      <c r="H127" s="10">
        <v>9.7681169616051999E-2</v>
      </c>
      <c r="I127" s="10">
        <v>0.348200639155203</v>
      </c>
      <c r="J127" s="10">
        <v>0.26601971345095099</v>
      </c>
    </row>
    <row r="128" spans="2:10" x14ac:dyDescent="0.25">
      <c r="B128" s="32">
        <v>20216923000192</v>
      </c>
      <c r="C128" s="4" t="s">
        <v>471</v>
      </c>
      <c r="D128" s="3" t="s">
        <v>10</v>
      </c>
      <c r="E128" s="11">
        <v>4</v>
      </c>
      <c r="F128" s="5">
        <v>-4.0805701009818143E-9</v>
      </c>
      <c r="G128" s="10">
        <v>9.2462056188662198E-2</v>
      </c>
      <c r="H128" s="10">
        <v>9.7681169616051999E-2</v>
      </c>
      <c r="I128" s="10">
        <v>0.348200639155203</v>
      </c>
      <c r="J128" s="10">
        <v>0.26601971345095099</v>
      </c>
    </row>
    <row r="129" spans="2:10" x14ac:dyDescent="0.25">
      <c r="B129" s="32">
        <v>20252942000174</v>
      </c>
      <c r="C129" s="4" t="s">
        <v>152</v>
      </c>
      <c r="D129" s="3" t="s">
        <v>3</v>
      </c>
      <c r="E129" s="11">
        <v>4</v>
      </c>
      <c r="F129" s="5">
        <v>0.1428662419796575</v>
      </c>
      <c r="G129" s="10">
        <v>0.10497726822907601</v>
      </c>
      <c r="H129" s="10">
        <v>9.7681169616051999E-2</v>
      </c>
      <c r="I129" s="10">
        <v>0.348200639155203</v>
      </c>
      <c r="J129" s="10">
        <v>0.26601971345095099</v>
      </c>
    </row>
    <row r="130" spans="2:10" x14ac:dyDescent="0.25">
      <c r="B130" s="32">
        <v>20288538000150</v>
      </c>
      <c r="C130" s="4" t="s">
        <v>140</v>
      </c>
      <c r="D130" s="3" t="s">
        <v>8</v>
      </c>
      <c r="E130" s="11">
        <v>4</v>
      </c>
      <c r="F130" s="5">
        <v>0.16668445793404651</v>
      </c>
      <c r="G130" s="10">
        <v>0.11368643259205299</v>
      </c>
      <c r="H130" s="10">
        <v>9.7681169616051999E-2</v>
      </c>
      <c r="I130" s="10">
        <v>0.348200639155203</v>
      </c>
      <c r="J130" s="10">
        <v>0.26601971345095099</v>
      </c>
    </row>
    <row r="131" spans="2:10" x14ac:dyDescent="0.25">
      <c r="B131" s="32">
        <v>20288580000171</v>
      </c>
      <c r="C131" s="4" t="s">
        <v>115</v>
      </c>
      <c r="D131" s="3" t="s">
        <v>8</v>
      </c>
      <c r="E131" s="11">
        <v>4</v>
      </c>
      <c r="F131" s="5">
        <v>0.20479450304196267</v>
      </c>
      <c r="G131" s="10">
        <v>0.133392206338696</v>
      </c>
      <c r="H131" s="10">
        <v>9.7681169616051999E-2</v>
      </c>
      <c r="I131" s="10">
        <v>0.348200639155203</v>
      </c>
      <c r="J131" s="10">
        <v>0.26601971345095099</v>
      </c>
    </row>
    <row r="132" spans="2:10" x14ac:dyDescent="0.25">
      <c r="B132" s="32">
        <v>20335746000163</v>
      </c>
      <c r="C132" s="4" t="s">
        <v>315</v>
      </c>
      <c r="D132" s="3" t="s">
        <v>8</v>
      </c>
      <c r="E132" s="11">
        <v>4</v>
      </c>
      <c r="F132" s="5">
        <v>0.13370528778347049</v>
      </c>
      <c r="G132" s="10">
        <v>0.148430117482864</v>
      </c>
      <c r="H132" s="10">
        <v>9.7681169616051999E-2</v>
      </c>
      <c r="I132" s="10">
        <v>0.348200639155203</v>
      </c>
      <c r="J132" s="10">
        <v>0.26601971345095099</v>
      </c>
    </row>
    <row r="133" spans="2:10" x14ac:dyDescent="0.25">
      <c r="B133" s="32">
        <v>20634545000167</v>
      </c>
      <c r="C133" s="4" t="s">
        <v>456</v>
      </c>
      <c r="D133" s="3" t="s">
        <v>3</v>
      </c>
      <c r="E133" s="11">
        <v>4</v>
      </c>
      <c r="F133" s="5">
        <v>-9.2478596892661746E-9</v>
      </c>
      <c r="G133" s="10">
        <v>9.3789735386797801E-2</v>
      </c>
      <c r="H133" s="10">
        <v>9.7681169616051999E-2</v>
      </c>
      <c r="I133" s="10">
        <v>0.348200639155203</v>
      </c>
      <c r="J133" s="10">
        <v>0.26601971345095099</v>
      </c>
    </row>
    <row r="134" spans="2:10" x14ac:dyDescent="0.25">
      <c r="B134" s="32">
        <v>20634554000158</v>
      </c>
      <c r="C134" s="4" t="s">
        <v>198</v>
      </c>
      <c r="D134" s="3" t="s">
        <v>3</v>
      </c>
      <c r="E134" s="11">
        <v>4</v>
      </c>
      <c r="F134" s="5">
        <v>9.298650937973095E-2</v>
      </c>
      <c r="G134" s="10">
        <v>0.10294923488081099</v>
      </c>
      <c r="H134" s="10">
        <v>9.7681169616051999E-2</v>
      </c>
      <c r="I134" s="10">
        <v>0.348200639155203</v>
      </c>
      <c r="J134" s="10">
        <v>0.26601971345095099</v>
      </c>
    </row>
    <row r="135" spans="2:10" x14ac:dyDescent="0.25">
      <c r="B135" s="32">
        <v>20689802000168</v>
      </c>
      <c r="C135" s="4" t="s">
        <v>197</v>
      </c>
      <c r="D135" s="3" t="s">
        <v>3</v>
      </c>
      <c r="E135" s="11">
        <v>4</v>
      </c>
      <c r="F135" s="5">
        <v>0.13519446664491638</v>
      </c>
      <c r="G135" s="10">
        <v>0.122761399808431</v>
      </c>
      <c r="H135" s="10">
        <v>9.7681169616051999E-2</v>
      </c>
      <c r="I135" s="10">
        <v>0.348200639155203</v>
      </c>
      <c r="J135" s="10">
        <v>0.26601971345095099</v>
      </c>
    </row>
    <row r="136" spans="2:10" x14ac:dyDescent="0.25">
      <c r="B136" s="32">
        <v>20689812000101</v>
      </c>
      <c r="C136" s="4" t="s">
        <v>207</v>
      </c>
      <c r="D136" s="3" t="s">
        <v>3</v>
      </c>
      <c r="E136" s="11">
        <v>4</v>
      </c>
      <c r="F136" s="5">
        <v>0.10731065658016754</v>
      </c>
      <c r="G136" s="10">
        <v>0.10422799811990401</v>
      </c>
      <c r="H136" s="10">
        <v>9.7681169616051999E-2</v>
      </c>
      <c r="I136" s="10">
        <v>0.348200639155203</v>
      </c>
      <c r="J136" s="10">
        <v>0.26601971345095099</v>
      </c>
    </row>
    <row r="137" spans="2:10" x14ac:dyDescent="0.25">
      <c r="B137" s="32">
        <v>20814969000103</v>
      </c>
      <c r="C137" s="4" t="s">
        <v>275</v>
      </c>
      <c r="D137" s="3" t="s">
        <v>2</v>
      </c>
      <c r="E137" s="11">
        <v>4</v>
      </c>
      <c r="F137" s="5">
        <v>0.21863662893663524</v>
      </c>
      <c r="G137" s="10">
        <v>0.34884715648991699</v>
      </c>
      <c r="H137" s="10">
        <v>9.7681169616051999E-2</v>
      </c>
      <c r="I137" s="10">
        <v>0.348200639155203</v>
      </c>
      <c r="J137" s="10">
        <v>0.26601971345095099</v>
      </c>
    </row>
    <row r="138" spans="2:10" x14ac:dyDescent="0.25">
      <c r="B138" s="32">
        <v>20889498000100</v>
      </c>
      <c r="C138" s="4" t="s">
        <v>329</v>
      </c>
      <c r="D138" s="3" t="s">
        <v>9</v>
      </c>
      <c r="E138" s="11">
        <v>4</v>
      </c>
      <c r="F138" s="5">
        <v>0.11596460102060011</v>
      </c>
      <c r="G138" s="10">
        <v>0.108369036967129</v>
      </c>
      <c r="H138" s="10">
        <v>9.7681169616051999E-2</v>
      </c>
      <c r="I138" s="10">
        <v>0.348200639155203</v>
      </c>
      <c r="J138" s="10">
        <v>0.26601971345095099</v>
      </c>
    </row>
    <row r="139" spans="2:10" x14ac:dyDescent="0.25">
      <c r="B139" s="32">
        <v>20889801000167</v>
      </c>
      <c r="C139" s="4" t="s">
        <v>90</v>
      </c>
      <c r="D139" s="3" t="s">
        <v>32</v>
      </c>
      <c r="E139" s="11">
        <v>4</v>
      </c>
      <c r="F139" s="5">
        <v>0.21164474273325676</v>
      </c>
      <c r="G139" s="10">
        <v>0.11289028033391001</v>
      </c>
      <c r="H139" s="10">
        <v>9.7681169616051999E-2</v>
      </c>
      <c r="I139" s="10">
        <v>0.348200639155203</v>
      </c>
      <c r="J139" s="10">
        <v>0.26601971345095099</v>
      </c>
    </row>
    <row r="140" spans="2:10" x14ac:dyDescent="0.25">
      <c r="B140" s="32">
        <v>20997947000126</v>
      </c>
      <c r="C140" s="4" t="s">
        <v>470</v>
      </c>
      <c r="D140" s="3" t="s">
        <v>6</v>
      </c>
      <c r="E140" s="11">
        <v>4</v>
      </c>
      <c r="F140" s="5">
        <v>-3.7101843625425862E-9</v>
      </c>
      <c r="G140" s="10">
        <v>9.3051746903695595E-2</v>
      </c>
      <c r="H140" s="10">
        <v>9.7681169616051999E-2</v>
      </c>
      <c r="I140" s="10">
        <v>0.348200639155203</v>
      </c>
      <c r="J140" s="10">
        <v>0.26601971345095099</v>
      </c>
    </row>
    <row r="141" spans="2:10" x14ac:dyDescent="0.25">
      <c r="B141" s="32">
        <v>20997959000150</v>
      </c>
      <c r="C141" s="4" t="s">
        <v>193</v>
      </c>
      <c r="D141" s="3" t="s">
        <v>6</v>
      </c>
      <c r="E141" s="11">
        <v>4</v>
      </c>
      <c r="F141" s="5">
        <v>0.37240146694677823</v>
      </c>
      <c r="G141" s="10">
        <v>9.9332597282053806E-2</v>
      </c>
      <c r="H141" s="10">
        <v>9.7681169616051999E-2</v>
      </c>
      <c r="I141" s="10">
        <v>0.348200639155203</v>
      </c>
      <c r="J141" s="10">
        <v>0.26601971345095099</v>
      </c>
    </row>
    <row r="142" spans="2:10" x14ac:dyDescent="0.25">
      <c r="B142" s="32">
        <v>21053264000183</v>
      </c>
      <c r="C142" s="4" t="s">
        <v>475</v>
      </c>
      <c r="D142" s="3" t="s">
        <v>10</v>
      </c>
      <c r="E142" s="11">
        <v>4</v>
      </c>
      <c r="F142" s="5">
        <v>-7.2154705637293551E-9</v>
      </c>
      <c r="G142" s="10">
        <v>9.0437600395036497E-2</v>
      </c>
      <c r="H142" s="10">
        <v>9.7681169616051999E-2</v>
      </c>
      <c r="I142" s="10">
        <v>0.348200639155203</v>
      </c>
      <c r="J142" s="10">
        <v>0.26601971345095099</v>
      </c>
    </row>
    <row r="143" spans="2:10" x14ac:dyDescent="0.25">
      <c r="B143" s="32">
        <v>21053310000144</v>
      </c>
      <c r="C143" s="4" t="s">
        <v>421</v>
      </c>
      <c r="D143" s="3" t="s">
        <v>10</v>
      </c>
      <c r="E143" s="11">
        <v>4</v>
      </c>
      <c r="F143" s="5">
        <v>-7.4166663930933797E-8</v>
      </c>
      <c r="G143" s="10">
        <v>9.0137199851076696E-2</v>
      </c>
      <c r="H143" s="10">
        <v>9.7681169616051999E-2</v>
      </c>
      <c r="I143" s="10">
        <v>0.348200639155203</v>
      </c>
      <c r="J143" s="10">
        <v>0.26601971345095099</v>
      </c>
    </row>
    <row r="144" spans="2:10" x14ac:dyDescent="0.25">
      <c r="B144" s="32">
        <v>21053512000196</v>
      </c>
      <c r="C144" s="4" t="s">
        <v>490</v>
      </c>
      <c r="D144" s="3" t="s">
        <v>10</v>
      </c>
      <c r="E144" s="11">
        <v>4</v>
      </c>
      <c r="F144" s="5">
        <v>-3.9900700459286455E-8</v>
      </c>
      <c r="G144" s="10">
        <v>9.0043586515865304E-2</v>
      </c>
      <c r="H144" s="10">
        <v>9.7681169616051999E-2</v>
      </c>
      <c r="I144" s="10">
        <v>0.348200639155203</v>
      </c>
      <c r="J144" s="10">
        <v>0.26601971345095099</v>
      </c>
    </row>
    <row r="145" spans="2:10" x14ac:dyDescent="0.25">
      <c r="B145" s="32">
        <v>21053555000171</v>
      </c>
      <c r="C145" s="4" t="s">
        <v>482</v>
      </c>
      <c r="D145" s="3" t="s">
        <v>10</v>
      </c>
      <c r="E145" s="11">
        <v>4</v>
      </c>
      <c r="F145" s="5">
        <v>-3.4054024705281053E-8</v>
      </c>
      <c r="G145" s="10">
        <v>9.0886409454407693E-2</v>
      </c>
      <c r="H145" s="10">
        <v>9.7681169616051999E-2</v>
      </c>
      <c r="I145" s="10">
        <v>0.348200639155203</v>
      </c>
      <c r="J145" s="10">
        <v>0.26601971345095099</v>
      </c>
    </row>
    <row r="146" spans="2:10" x14ac:dyDescent="0.25">
      <c r="B146" s="32">
        <v>21261323000109</v>
      </c>
      <c r="C146" s="4" t="s">
        <v>147</v>
      </c>
      <c r="D146" s="3" t="s">
        <v>10</v>
      </c>
      <c r="E146" s="11">
        <v>4</v>
      </c>
      <c r="F146" s="5">
        <v>0.1663235830646019</v>
      </c>
      <c r="G146" s="10">
        <v>0.10292829356192</v>
      </c>
      <c r="H146" s="10">
        <v>9.7681169616051999E-2</v>
      </c>
      <c r="I146" s="10">
        <v>0.348200639155203</v>
      </c>
      <c r="J146" s="10">
        <v>0.26601971345095099</v>
      </c>
    </row>
    <row r="147" spans="2:10" x14ac:dyDescent="0.25">
      <c r="B147" s="32">
        <v>21261493000193</v>
      </c>
      <c r="C147" s="4" t="s">
        <v>363</v>
      </c>
      <c r="D147" s="3" t="s">
        <v>10</v>
      </c>
      <c r="E147" s="11">
        <v>4</v>
      </c>
      <c r="F147" s="5">
        <v>7.5688183406138421E-2</v>
      </c>
      <c r="G147" s="10">
        <v>0.112869409171347</v>
      </c>
      <c r="H147" s="10">
        <v>9.7681169616051999E-2</v>
      </c>
      <c r="I147" s="10">
        <v>0.348200639155203</v>
      </c>
      <c r="J147" s="10">
        <v>0.26601971345095099</v>
      </c>
    </row>
    <row r="148" spans="2:10" x14ac:dyDescent="0.25">
      <c r="B148" s="32">
        <v>21312757000190</v>
      </c>
      <c r="C148" s="4" t="s">
        <v>468</v>
      </c>
      <c r="D148" s="3" t="s">
        <v>6</v>
      </c>
      <c r="E148" s="11">
        <v>4</v>
      </c>
      <c r="F148" s="5">
        <v>-1.8390100221580713E-9</v>
      </c>
      <c r="G148" s="10">
        <v>9.4165364161114207E-2</v>
      </c>
      <c r="H148" s="10">
        <v>9.7491650310075603E-2</v>
      </c>
      <c r="I148" s="10">
        <v>0.30015241640701901</v>
      </c>
      <c r="J148" s="10">
        <v>0.24226309707242399</v>
      </c>
    </row>
    <row r="149" spans="2:10" x14ac:dyDescent="0.25">
      <c r="B149" s="32">
        <v>21312800000118</v>
      </c>
      <c r="C149" s="4" t="s">
        <v>692</v>
      </c>
      <c r="D149" s="3" t="s">
        <v>6</v>
      </c>
      <c r="E149" s="11">
        <v>4</v>
      </c>
      <c r="F149" s="5">
        <v>9.8240704667446527E-2</v>
      </c>
      <c r="G149" s="10">
        <v>8.7926158259268306E-2</v>
      </c>
      <c r="H149" s="10">
        <v>6.7370715211368698E-2</v>
      </c>
      <c r="I149" s="10">
        <v>0.13008234239060801</v>
      </c>
      <c r="J149" s="10">
        <v>0.20602646200653299</v>
      </c>
    </row>
    <row r="150" spans="2:10" x14ac:dyDescent="0.25">
      <c r="B150" s="32">
        <v>21321551000127</v>
      </c>
      <c r="C150" s="4" t="s">
        <v>472</v>
      </c>
      <c r="D150" s="3" t="s">
        <v>10</v>
      </c>
      <c r="E150" s="11">
        <v>4</v>
      </c>
      <c r="F150" s="5">
        <v>-6.6548909172451646E-9</v>
      </c>
      <c r="G150" s="10">
        <v>9.2307890970592804E-2</v>
      </c>
      <c r="H150" s="10">
        <v>9.7681169616051999E-2</v>
      </c>
      <c r="I150" s="10">
        <v>0.348200639155203</v>
      </c>
      <c r="J150" s="10">
        <v>0.26601971345095099</v>
      </c>
    </row>
    <row r="151" spans="2:10" x14ac:dyDescent="0.25">
      <c r="B151" s="32">
        <v>21321576000120</v>
      </c>
      <c r="C151" s="4" t="s">
        <v>446</v>
      </c>
      <c r="D151" s="3" t="s">
        <v>10</v>
      </c>
      <c r="E151" s="11">
        <v>4</v>
      </c>
      <c r="F151" s="5">
        <v>-7.7006981272064938E-8</v>
      </c>
      <c r="G151" s="10">
        <v>9.1909310548109704E-2</v>
      </c>
      <c r="H151" s="10">
        <v>9.7681169616051999E-2</v>
      </c>
      <c r="I151" s="10">
        <v>0.348200639155203</v>
      </c>
      <c r="J151" s="10">
        <v>0.26601971345095099</v>
      </c>
    </row>
    <row r="152" spans="2:10" x14ac:dyDescent="0.25">
      <c r="B152" s="32">
        <v>21343402000169</v>
      </c>
      <c r="C152" s="4" t="s">
        <v>97</v>
      </c>
      <c r="D152" s="3" t="s">
        <v>32</v>
      </c>
      <c r="E152" s="11">
        <v>4</v>
      </c>
      <c r="F152" s="5">
        <v>0.17586551958992233</v>
      </c>
      <c r="G152" s="10">
        <v>0.115241426223162</v>
      </c>
      <c r="H152" s="10">
        <v>9.7681169616051999E-2</v>
      </c>
      <c r="I152" s="10">
        <v>0.348200639155203</v>
      </c>
      <c r="J152" s="10">
        <v>0.26601971345095099</v>
      </c>
    </row>
    <row r="153" spans="2:10" x14ac:dyDescent="0.25">
      <c r="B153" s="32">
        <v>21347558000118</v>
      </c>
      <c r="C153" s="4" t="s">
        <v>345</v>
      </c>
      <c r="D153" s="3" t="s">
        <v>10</v>
      </c>
      <c r="E153" s="11">
        <v>4</v>
      </c>
      <c r="F153" s="5">
        <v>0.18702470939357285</v>
      </c>
      <c r="G153" s="10">
        <v>5.6797200000000103E-2</v>
      </c>
      <c r="H153" s="10">
        <v>4.6844253283595101E-2</v>
      </c>
      <c r="I153" s="10">
        <v>0.26995968797445202</v>
      </c>
      <c r="J153" s="10">
        <v>0.221147183544909</v>
      </c>
    </row>
    <row r="154" spans="2:10" x14ac:dyDescent="0.25">
      <c r="B154" s="32">
        <v>21347560000197</v>
      </c>
      <c r="C154" s="4" t="s">
        <v>322</v>
      </c>
      <c r="D154" s="3" t="s">
        <v>10</v>
      </c>
      <c r="E154" s="11">
        <v>4</v>
      </c>
      <c r="F154" s="5">
        <v>0.21825143546045966</v>
      </c>
      <c r="G154" s="10">
        <v>6.42290999999999E-2</v>
      </c>
      <c r="H154" s="10">
        <v>4.6844253283595101E-2</v>
      </c>
      <c r="I154" s="10">
        <v>0.26995968797445202</v>
      </c>
      <c r="J154" s="10">
        <v>0.221147183544909</v>
      </c>
    </row>
    <row r="155" spans="2:10" x14ac:dyDescent="0.25">
      <c r="B155" s="32">
        <v>21347568000153</v>
      </c>
      <c r="C155" s="4" t="s">
        <v>323</v>
      </c>
      <c r="D155" s="3" t="s">
        <v>10</v>
      </c>
      <c r="E155" s="11">
        <v>4</v>
      </c>
      <c r="F155" s="5">
        <v>0.21900551193777615</v>
      </c>
      <c r="G155" s="10">
        <v>6.9889999999999994E-2</v>
      </c>
      <c r="H155" s="10">
        <v>4.6844253283595101E-2</v>
      </c>
      <c r="I155" s="10">
        <v>0.26995968797445202</v>
      </c>
      <c r="J155" s="10">
        <v>0.221147183544909</v>
      </c>
    </row>
    <row r="156" spans="2:10" x14ac:dyDescent="0.25">
      <c r="B156" s="32">
        <v>21347601000145</v>
      </c>
      <c r="C156" s="4" t="s">
        <v>429</v>
      </c>
      <c r="D156" s="3" t="s">
        <v>10</v>
      </c>
      <c r="E156" s="11">
        <v>4</v>
      </c>
      <c r="F156" s="5">
        <v>3.3829188300325365E-2</v>
      </c>
      <c r="G156" s="10">
        <v>0.106001209577456</v>
      </c>
      <c r="H156" s="10">
        <v>9.7681169616051999E-2</v>
      </c>
      <c r="I156" s="10">
        <v>0.348200639155203</v>
      </c>
      <c r="J156" s="10">
        <v>0.26601971345095099</v>
      </c>
    </row>
    <row r="157" spans="2:10" x14ac:dyDescent="0.25">
      <c r="B157" s="32">
        <v>21347606000178</v>
      </c>
      <c r="C157" s="4" t="s">
        <v>483</v>
      </c>
      <c r="D157" s="3" t="s">
        <v>10</v>
      </c>
      <c r="E157" s="11">
        <v>4</v>
      </c>
      <c r="F157" s="5">
        <v>-2.8449394032478676E-8</v>
      </c>
      <c r="G157" s="10">
        <v>9.0552785322073601E-2</v>
      </c>
      <c r="H157" s="10">
        <v>9.7681169616051999E-2</v>
      </c>
      <c r="I157" s="10">
        <v>0.348200639155203</v>
      </c>
      <c r="J157" s="10">
        <v>0.26601971345095099</v>
      </c>
    </row>
    <row r="158" spans="2:10" x14ac:dyDescent="0.25">
      <c r="B158" s="32">
        <v>21347619000147</v>
      </c>
      <c r="C158" s="4" t="s">
        <v>379</v>
      </c>
      <c r="D158" s="3" t="s">
        <v>10</v>
      </c>
      <c r="E158" s="11">
        <v>4</v>
      </c>
      <c r="F158" s="5">
        <v>-4.381682410490174E-8</v>
      </c>
      <c r="G158" s="10">
        <v>9.3954290875702506E-2</v>
      </c>
      <c r="H158" s="10">
        <v>9.7681169616051999E-2</v>
      </c>
      <c r="I158" s="10">
        <v>0.348200639155203</v>
      </c>
      <c r="J158" s="10">
        <v>0.26601971345095099</v>
      </c>
    </row>
    <row r="159" spans="2:10" x14ac:dyDescent="0.25">
      <c r="B159" s="32">
        <v>21347727000110</v>
      </c>
      <c r="C159" s="4" t="s">
        <v>488</v>
      </c>
      <c r="D159" s="3" t="s">
        <v>10</v>
      </c>
      <c r="E159" s="11">
        <v>4</v>
      </c>
      <c r="F159" s="5">
        <v>-3.6121029789968836E-8</v>
      </c>
      <c r="G159" s="10">
        <v>9.0587777952393103E-2</v>
      </c>
      <c r="H159" s="10">
        <v>9.7681169616051999E-2</v>
      </c>
      <c r="I159" s="10">
        <v>0.348200639155203</v>
      </c>
      <c r="J159" s="10">
        <v>0.26601971345095099</v>
      </c>
    </row>
    <row r="160" spans="2:10" x14ac:dyDescent="0.25">
      <c r="B160" s="32">
        <v>21406833000127</v>
      </c>
      <c r="C160" s="4" t="s">
        <v>87</v>
      </c>
      <c r="D160" s="3" t="s">
        <v>10</v>
      </c>
      <c r="E160" s="11">
        <v>4</v>
      </c>
      <c r="F160" s="5">
        <v>0.19209056277365677</v>
      </c>
      <c r="G160" s="10">
        <v>0.22217390492674899</v>
      </c>
      <c r="H160" s="10">
        <v>9.7681169616051999E-2</v>
      </c>
      <c r="I160" s="10">
        <v>0.348200639155203</v>
      </c>
      <c r="J160" s="10">
        <v>0.26601971345095099</v>
      </c>
    </row>
    <row r="161" spans="2:10" x14ac:dyDescent="0.25">
      <c r="B161" s="32">
        <v>21406971000106</v>
      </c>
      <c r="C161" s="4" t="s">
        <v>451</v>
      </c>
      <c r="D161" s="3" t="s">
        <v>10</v>
      </c>
      <c r="E161" s="11">
        <v>4</v>
      </c>
      <c r="F161" s="5">
        <v>1.6395004071380025E-2</v>
      </c>
      <c r="G161" s="10">
        <v>9.8251417368828697E-2</v>
      </c>
      <c r="H161" s="10">
        <v>9.7681169616051999E-2</v>
      </c>
      <c r="I161" s="10">
        <v>0.348200639155203</v>
      </c>
      <c r="J161" s="10">
        <v>0.26601971345095099</v>
      </c>
    </row>
    <row r="162" spans="2:10" x14ac:dyDescent="0.25">
      <c r="B162" s="32">
        <v>21406990000132</v>
      </c>
      <c r="C162" s="4" t="s">
        <v>407</v>
      </c>
      <c r="D162" s="3" t="s">
        <v>10</v>
      </c>
      <c r="E162" s="11">
        <v>4</v>
      </c>
      <c r="F162" s="5">
        <v>0.12601831333981148</v>
      </c>
      <c r="G162" s="10">
        <v>0.132408053230225</v>
      </c>
      <c r="H162" s="10">
        <v>9.7681169616051999E-2</v>
      </c>
      <c r="I162" s="10">
        <v>0.348200639155203</v>
      </c>
      <c r="J162" s="10">
        <v>0.26601971345095099</v>
      </c>
    </row>
    <row r="163" spans="2:10" x14ac:dyDescent="0.25">
      <c r="B163" s="32">
        <v>21556737000165</v>
      </c>
      <c r="C163" s="4" t="s">
        <v>466</v>
      </c>
      <c r="D163" s="3" t="s">
        <v>10</v>
      </c>
      <c r="E163" s="11">
        <v>4</v>
      </c>
      <c r="F163" s="5">
        <v>-2.7158950188281322E-9</v>
      </c>
      <c r="G163" s="10">
        <v>9.37471080241528E-2</v>
      </c>
      <c r="H163" s="10">
        <v>9.7681169616051999E-2</v>
      </c>
      <c r="I163" s="10">
        <v>0.348200639155203</v>
      </c>
      <c r="J163" s="10">
        <v>0.26601971345095099</v>
      </c>
    </row>
    <row r="164" spans="2:10" x14ac:dyDescent="0.25">
      <c r="B164" s="32">
        <v>21809291000133</v>
      </c>
      <c r="C164" s="4" t="s">
        <v>289</v>
      </c>
      <c r="D164" s="3" t="s">
        <v>3</v>
      </c>
      <c r="E164" s="11">
        <v>4</v>
      </c>
      <c r="F164" s="5">
        <v>7.3180072088872575E-2</v>
      </c>
      <c r="G164" s="10">
        <v>9.8915453052853805E-2</v>
      </c>
      <c r="H164" s="10">
        <v>9.7681169616051999E-2</v>
      </c>
      <c r="I164" s="10">
        <v>0.348200639155203</v>
      </c>
      <c r="J164" s="10">
        <v>0.26601971345095099</v>
      </c>
    </row>
    <row r="165" spans="2:10" x14ac:dyDescent="0.25">
      <c r="B165" s="32">
        <v>21827427000138</v>
      </c>
      <c r="C165" s="4" t="s">
        <v>265</v>
      </c>
      <c r="D165" s="3" t="s">
        <v>3</v>
      </c>
      <c r="E165" s="11">
        <v>4</v>
      </c>
      <c r="F165" s="5">
        <v>8.453785049128934E-2</v>
      </c>
      <c r="G165" s="10">
        <v>9.9255904765290795E-2</v>
      </c>
      <c r="H165" s="10">
        <v>9.7681169616051999E-2</v>
      </c>
      <c r="I165" s="10">
        <v>0.348200639155203</v>
      </c>
      <c r="J165" s="10">
        <v>0.26601971345095099</v>
      </c>
    </row>
    <row r="166" spans="2:10" x14ac:dyDescent="0.25">
      <c r="B166" s="32">
        <v>21862679000106</v>
      </c>
      <c r="C166" s="4" t="s">
        <v>185</v>
      </c>
      <c r="D166" s="3" t="s">
        <v>32</v>
      </c>
      <c r="E166" s="11">
        <v>4</v>
      </c>
      <c r="F166" s="5">
        <v>8.3007892970384897E-2</v>
      </c>
      <c r="G166" s="10">
        <v>0.105168408034624</v>
      </c>
      <c r="H166" s="10">
        <v>9.7681169616051999E-2</v>
      </c>
      <c r="I166" s="10">
        <v>0.348200639155203</v>
      </c>
      <c r="J166" s="10">
        <v>0.26601971345095099</v>
      </c>
    </row>
    <row r="167" spans="2:10" x14ac:dyDescent="0.25">
      <c r="B167" s="32">
        <v>21888772000181</v>
      </c>
      <c r="C167" s="4" t="s">
        <v>362</v>
      </c>
      <c r="D167" s="3" t="s">
        <v>8</v>
      </c>
      <c r="E167" s="11">
        <v>4</v>
      </c>
      <c r="F167" s="5">
        <v>9.3181837974568887E-2</v>
      </c>
      <c r="G167" s="10">
        <v>0.101361336276203</v>
      </c>
      <c r="H167" s="10">
        <v>9.7681169616051999E-2</v>
      </c>
      <c r="I167" s="10">
        <v>0.348200639155203</v>
      </c>
      <c r="J167" s="10">
        <v>0.26601971345095099</v>
      </c>
    </row>
    <row r="168" spans="2:10" x14ac:dyDescent="0.25">
      <c r="B168" s="32">
        <v>21946290000130</v>
      </c>
      <c r="C168" s="4" t="s">
        <v>247</v>
      </c>
      <c r="D168" s="3" t="s">
        <v>3</v>
      </c>
      <c r="E168" s="11">
        <v>4</v>
      </c>
      <c r="F168" s="5">
        <v>9.8951361670182827E-2</v>
      </c>
      <c r="G168" s="10">
        <v>0.107915505606919</v>
      </c>
      <c r="H168" s="10">
        <v>9.7681169616051999E-2</v>
      </c>
      <c r="I168" s="10">
        <v>0.348200639155203</v>
      </c>
      <c r="J168" s="10">
        <v>0.26601971345095099</v>
      </c>
    </row>
    <row r="169" spans="2:10" x14ac:dyDescent="0.25">
      <c r="B169" s="32">
        <v>21946292000120</v>
      </c>
      <c r="C169" s="4" t="s">
        <v>151</v>
      </c>
      <c r="D169" s="3" t="s">
        <v>3</v>
      </c>
      <c r="E169" s="11">
        <v>4</v>
      </c>
      <c r="F169" s="5">
        <v>0.10447650730326166</v>
      </c>
      <c r="G169" s="10">
        <v>0.10311927020848</v>
      </c>
      <c r="H169" s="10">
        <v>9.7681169616051999E-2</v>
      </c>
      <c r="I169" s="10">
        <v>0.348200639155203</v>
      </c>
      <c r="J169" s="10">
        <v>0.26601971345095099</v>
      </c>
    </row>
    <row r="170" spans="2:10" x14ac:dyDescent="0.25">
      <c r="B170" s="32">
        <v>21983061000196</v>
      </c>
      <c r="C170" s="4" t="s">
        <v>299</v>
      </c>
      <c r="D170" s="3" t="s">
        <v>2</v>
      </c>
      <c r="E170" s="11">
        <v>4</v>
      </c>
      <c r="F170" s="5">
        <v>8.1999051422787392E-2</v>
      </c>
      <c r="G170" s="10">
        <v>0.11902747993833</v>
      </c>
      <c r="H170" s="10">
        <v>9.7681169616051999E-2</v>
      </c>
      <c r="I170" s="10">
        <v>0.348200639155203</v>
      </c>
      <c r="J170" s="10">
        <v>0.26601971345095099</v>
      </c>
    </row>
    <row r="171" spans="2:10" x14ac:dyDescent="0.25">
      <c r="B171" s="32">
        <v>22235554000100</v>
      </c>
      <c r="C171" s="4" t="s">
        <v>292</v>
      </c>
      <c r="D171" s="3" t="s">
        <v>12</v>
      </c>
      <c r="E171" s="11">
        <v>4</v>
      </c>
      <c r="F171" s="5">
        <v>1.2811452970458423E-2</v>
      </c>
      <c r="G171" s="10">
        <v>9.6335757379375705E-2</v>
      </c>
      <c r="H171" s="10">
        <v>9.7681169616051999E-2</v>
      </c>
      <c r="I171" s="10">
        <v>0.348200639155203</v>
      </c>
      <c r="J171" s="10">
        <v>0.26601971345095099</v>
      </c>
    </row>
    <row r="172" spans="2:10" x14ac:dyDescent="0.25">
      <c r="B172" s="32">
        <v>22235688000121</v>
      </c>
      <c r="C172" s="4" t="s">
        <v>223</v>
      </c>
      <c r="D172" s="3" t="s">
        <v>12</v>
      </c>
      <c r="E172" s="11">
        <v>4</v>
      </c>
      <c r="F172" s="5">
        <v>0.18595516107013588</v>
      </c>
      <c r="G172" s="10">
        <v>0.14401079627631799</v>
      </c>
      <c r="H172" s="10">
        <v>9.7681169616051999E-2</v>
      </c>
      <c r="I172" s="10">
        <v>0.348200639155203</v>
      </c>
      <c r="J172" s="10">
        <v>0.26601971345095099</v>
      </c>
    </row>
    <row r="173" spans="2:10" x14ac:dyDescent="0.25">
      <c r="B173" s="32">
        <v>22274818000135</v>
      </c>
      <c r="C173" s="4" t="s">
        <v>153</v>
      </c>
      <c r="D173" s="3" t="s">
        <v>3</v>
      </c>
      <c r="E173" s="11">
        <v>4</v>
      </c>
      <c r="F173" s="5">
        <v>0.13493859170032041</v>
      </c>
      <c r="G173" s="10">
        <v>0.10618087410417699</v>
      </c>
      <c r="H173" s="10">
        <v>9.7681169616051999E-2</v>
      </c>
      <c r="I173" s="10">
        <v>0.348200639155203</v>
      </c>
      <c r="J173" s="10">
        <v>0.26601971345095099</v>
      </c>
    </row>
    <row r="174" spans="2:10" x14ac:dyDescent="0.25">
      <c r="B174" s="32">
        <v>22345278000133</v>
      </c>
      <c r="C174" s="4" t="s">
        <v>288</v>
      </c>
      <c r="D174" s="3" t="s">
        <v>32</v>
      </c>
      <c r="E174" s="11">
        <v>4</v>
      </c>
      <c r="F174" s="5">
        <v>0.10163722908601121</v>
      </c>
      <c r="G174" s="10">
        <v>0.120790742407868</v>
      </c>
      <c r="H174" s="10">
        <v>9.7681169616051999E-2</v>
      </c>
      <c r="I174" s="10">
        <v>0.348200639155203</v>
      </c>
      <c r="J174" s="10">
        <v>0.26601971345095099</v>
      </c>
    </row>
    <row r="175" spans="2:10" x14ac:dyDescent="0.25">
      <c r="B175" s="32">
        <v>22426693000111</v>
      </c>
      <c r="C175" s="4" t="s">
        <v>304</v>
      </c>
      <c r="D175" s="3" t="s">
        <v>8</v>
      </c>
      <c r="E175" s="11">
        <v>4</v>
      </c>
      <c r="F175" s="5">
        <v>0.15558235492695235</v>
      </c>
      <c r="G175" s="10">
        <v>0.114415070053059</v>
      </c>
      <c r="H175" s="10">
        <v>9.7681169616051999E-2</v>
      </c>
      <c r="I175" s="10">
        <v>0.348200639155203</v>
      </c>
      <c r="J175" s="10">
        <v>0.26601971345095099</v>
      </c>
    </row>
    <row r="176" spans="2:10" x14ac:dyDescent="0.25">
      <c r="B176" s="32">
        <v>22759978000174</v>
      </c>
      <c r="C176" s="4" t="s">
        <v>306</v>
      </c>
      <c r="D176" s="3" t="s">
        <v>9</v>
      </c>
      <c r="E176" s="11">
        <v>4</v>
      </c>
      <c r="F176" s="5">
        <v>0.1168873194177847</v>
      </c>
      <c r="G176" s="10">
        <v>0.123392513603371</v>
      </c>
      <c r="H176" s="10">
        <v>9.7681169616051999E-2</v>
      </c>
      <c r="I176" s="10">
        <v>0.348200639155203</v>
      </c>
      <c r="J176" s="10">
        <v>0.26601971345095099</v>
      </c>
    </row>
    <row r="177" spans="2:10" x14ac:dyDescent="0.25">
      <c r="B177" s="32">
        <v>22899237000199</v>
      </c>
      <c r="C177" s="4" t="s">
        <v>416</v>
      </c>
      <c r="D177" s="3" t="s">
        <v>32</v>
      </c>
      <c r="E177" s="11">
        <v>4</v>
      </c>
      <c r="F177" s="5">
        <v>2.5784068352074294E-2</v>
      </c>
      <c r="G177" s="10">
        <v>0.11505638685146</v>
      </c>
      <c r="H177" s="10">
        <v>9.7681169616051999E-2</v>
      </c>
      <c r="I177" s="10">
        <v>0.348200639155203</v>
      </c>
      <c r="J177" s="10">
        <v>0.26601971345095099</v>
      </c>
    </row>
    <row r="178" spans="2:10" x14ac:dyDescent="0.25">
      <c r="B178" s="32">
        <v>22899250000148</v>
      </c>
      <c r="C178" s="4" t="s">
        <v>137</v>
      </c>
      <c r="D178" s="3" t="s">
        <v>32</v>
      </c>
      <c r="E178" s="11">
        <v>4</v>
      </c>
      <c r="F178" s="5">
        <v>0.24803038685224574</v>
      </c>
      <c r="G178" s="10">
        <v>8.8773099999999994E-2</v>
      </c>
      <c r="H178" s="10">
        <v>5.69277570216584E-2</v>
      </c>
      <c r="I178" s="10">
        <v>0.29356085855219299</v>
      </c>
      <c r="J178" s="10">
        <v>0.23067494476515199</v>
      </c>
    </row>
    <row r="179" spans="2:10" x14ac:dyDescent="0.25">
      <c r="B179" s="32">
        <v>23045009000114</v>
      </c>
      <c r="C179" s="4" t="s">
        <v>381</v>
      </c>
      <c r="D179" s="3" t="s">
        <v>10</v>
      </c>
      <c r="E179" s="11">
        <v>4</v>
      </c>
      <c r="F179" s="5">
        <v>5.4702769510842159E-2</v>
      </c>
      <c r="G179" s="10">
        <v>0.10454622992299099</v>
      </c>
      <c r="H179" s="10">
        <v>9.7681169616051999E-2</v>
      </c>
      <c r="I179" s="10">
        <v>0.348200639155203</v>
      </c>
      <c r="J179" s="10">
        <v>0.26601971345095099</v>
      </c>
    </row>
    <row r="180" spans="2:10" x14ac:dyDescent="0.25">
      <c r="B180" s="32">
        <v>23045031000164</v>
      </c>
      <c r="C180" s="4" t="s">
        <v>353</v>
      </c>
      <c r="D180" s="3" t="s">
        <v>10</v>
      </c>
      <c r="E180" s="11">
        <v>4</v>
      </c>
      <c r="F180" s="5">
        <v>-2.6797723990899935E-8</v>
      </c>
      <c r="G180" s="10">
        <v>9.4070085490381802E-2</v>
      </c>
      <c r="H180" s="10">
        <v>9.7681169616051999E-2</v>
      </c>
      <c r="I180" s="10">
        <v>0.348200639155203</v>
      </c>
      <c r="J180" s="10">
        <v>0.26601971345095099</v>
      </c>
    </row>
    <row r="181" spans="2:10" x14ac:dyDescent="0.25">
      <c r="B181" s="32">
        <v>23045051000135</v>
      </c>
      <c r="C181" s="4" t="s">
        <v>425</v>
      </c>
      <c r="D181" s="3" t="s">
        <v>10</v>
      </c>
      <c r="E181" s="11">
        <v>4</v>
      </c>
      <c r="F181" s="5">
        <v>2.5187497527651873E-2</v>
      </c>
      <c r="G181" s="10">
        <v>0.102208608364946</v>
      </c>
      <c r="H181" s="10">
        <v>9.7681169616051999E-2</v>
      </c>
      <c r="I181" s="10">
        <v>0.348200639155203</v>
      </c>
      <c r="J181" s="10">
        <v>0.26601971345095099</v>
      </c>
    </row>
    <row r="182" spans="2:10" x14ac:dyDescent="0.25">
      <c r="B182" s="32">
        <v>23216775000102</v>
      </c>
      <c r="C182" s="4" t="s">
        <v>253</v>
      </c>
      <c r="D182" s="3" t="s">
        <v>9</v>
      </c>
      <c r="E182" s="11">
        <v>4</v>
      </c>
      <c r="F182" s="5">
        <v>-7.6912051122156081E-9</v>
      </c>
      <c r="G182" s="10">
        <v>9.3765482311087403E-2</v>
      </c>
      <c r="H182" s="10">
        <v>9.7681169616051999E-2</v>
      </c>
      <c r="I182" s="10">
        <v>0.348200639155203</v>
      </c>
      <c r="J182" s="10">
        <v>0.26601971345095099</v>
      </c>
    </row>
    <row r="183" spans="2:10" x14ac:dyDescent="0.25">
      <c r="B183" s="32">
        <v>23379144000104</v>
      </c>
      <c r="C183" s="4" t="s">
        <v>245</v>
      </c>
      <c r="D183" s="3" t="s">
        <v>12</v>
      </c>
      <c r="E183" s="11">
        <v>4</v>
      </c>
      <c r="F183" s="5">
        <v>0.17871843297435711</v>
      </c>
      <c r="G183" s="10">
        <v>0.14930297386985</v>
      </c>
      <c r="H183" s="10">
        <v>9.7681169616051999E-2</v>
      </c>
      <c r="I183" s="10">
        <v>0.348200639155203</v>
      </c>
      <c r="J183" s="10">
        <v>0.26601971345095099</v>
      </c>
    </row>
    <row r="184" spans="2:10" x14ac:dyDescent="0.25">
      <c r="B184" s="32">
        <v>23379164000177</v>
      </c>
      <c r="C184" s="4" t="s">
        <v>296</v>
      </c>
      <c r="D184" s="3" t="s">
        <v>12</v>
      </c>
      <c r="E184" s="11">
        <v>4</v>
      </c>
      <c r="F184" s="5">
        <v>0.11191124113470974</v>
      </c>
      <c r="G184" s="10">
        <v>0.106479524802342</v>
      </c>
      <c r="H184" s="10">
        <v>9.7681169616051999E-2</v>
      </c>
      <c r="I184" s="10">
        <v>0.348200639155203</v>
      </c>
      <c r="J184" s="10">
        <v>0.26601971345095099</v>
      </c>
    </row>
    <row r="185" spans="2:10" x14ac:dyDescent="0.25">
      <c r="B185" s="32">
        <v>23537021000146</v>
      </c>
      <c r="C185" s="4" t="s">
        <v>327</v>
      </c>
      <c r="D185" s="3" t="s">
        <v>3</v>
      </c>
      <c r="E185" s="11">
        <v>4</v>
      </c>
      <c r="F185" s="5">
        <v>9.6086554202678406E-2</v>
      </c>
      <c r="G185" s="10">
        <v>0.11104386999478</v>
      </c>
      <c r="H185" s="10">
        <v>9.7681169616051999E-2</v>
      </c>
      <c r="I185" s="10">
        <v>0.348200639155203</v>
      </c>
      <c r="J185" s="10">
        <v>0.26601971345095099</v>
      </c>
    </row>
    <row r="186" spans="2:10" x14ac:dyDescent="0.25">
      <c r="B186" s="32">
        <v>23537023000135</v>
      </c>
      <c r="C186" s="4" t="s">
        <v>172</v>
      </c>
      <c r="D186" s="3" t="s">
        <v>3</v>
      </c>
      <c r="E186" s="11">
        <v>4</v>
      </c>
      <c r="F186" s="5">
        <v>0.1287781579879955</v>
      </c>
      <c r="G186" s="10">
        <v>0.105942620731483</v>
      </c>
      <c r="H186" s="10">
        <v>9.7681169616051999E-2</v>
      </c>
      <c r="I186" s="10">
        <v>0.348200639155203</v>
      </c>
      <c r="J186" s="10">
        <v>0.26601971345095099</v>
      </c>
    </row>
    <row r="187" spans="2:10" x14ac:dyDescent="0.25">
      <c r="B187" s="32">
        <v>23546086000158</v>
      </c>
      <c r="C187" s="4" t="s">
        <v>684</v>
      </c>
      <c r="D187" s="3" t="s">
        <v>3</v>
      </c>
      <c r="E187" s="11">
        <v>4</v>
      </c>
      <c r="F187" s="5">
        <v>0.10597412112542043</v>
      </c>
      <c r="G187" s="10">
        <v>6.7131000000000093E-2</v>
      </c>
      <c r="H187" s="10">
        <v>6.4227039823157306E-2</v>
      </c>
      <c r="I187" s="10">
        <v>0.28763851104770799</v>
      </c>
      <c r="J187" s="10">
        <v>0.23463830356799101</v>
      </c>
    </row>
    <row r="188" spans="2:10" x14ac:dyDescent="0.25">
      <c r="B188" s="32">
        <v>23682568000135</v>
      </c>
      <c r="C188" s="4" t="s">
        <v>242</v>
      </c>
      <c r="D188" s="3" t="s">
        <v>12</v>
      </c>
      <c r="E188" s="11">
        <v>4</v>
      </c>
      <c r="F188" s="5">
        <v>0.16014733957466848</v>
      </c>
      <c r="G188" s="10">
        <v>0.118126025617839</v>
      </c>
      <c r="H188" s="10">
        <v>9.7681169616051999E-2</v>
      </c>
      <c r="I188" s="10">
        <v>0.348200639155203</v>
      </c>
      <c r="J188" s="10">
        <v>0.26601971345095099</v>
      </c>
    </row>
    <row r="189" spans="2:10" x14ac:dyDescent="0.25">
      <c r="B189" s="32">
        <v>23781344000180</v>
      </c>
      <c r="C189" s="4" t="s">
        <v>287</v>
      </c>
      <c r="D189" s="3" t="s">
        <v>12</v>
      </c>
      <c r="E189" s="11">
        <v>4</v>
      </c>
      <c r="F189" s="5">
        <v>0.14707158012609986</v>
      </c>
      <c r="G189" s="10">
        <v>0.117501998332838</v>
      </c>
      <c r="H189" s="10">
        <v>9.7681169616051999E-2</v>
      </c>
      <c r="I189" s="10">
        <v>0.348200639155203</v>
      </c>
      <c r="J189" s="10">
        <v>0.26601971345095099</v>
      </c>
    </row>
    <row r="190" spans="2:10" x14ac:dyDescent="0.25">
      <c r="B190" s="32">
        <v>23872400000192</v>
      </c>
      <c r="C190" s="4" t="s">
        <v>396</v>
      </c>
      <c r="D190" s="3" t="s">
        <v>10</v>
      </c>
      <c r="E190" s="11">
        <v>4</v>
      </c>
      <c r="F190" s="5">
        <v>3.8729781471688735E-2</v>
      </c>
      <c r="G190" s="10">
        <v>0.101385996411817</v>
      </c>
      <c r="H190" s="10">
        <v>9.7681169616051999E-2</v>
      </c>
      <c r="I190" s="10">
        <v>0.348200639155203</v>
      </c>
      <c r="J190" s="10">
        <v>0.26601971345095099</v>
      </c>
    </row>
    <row r="191" spans="2:10" x14ac:dyDescent="0.25">
      <c r="B191" s="32">
        <v>23872433000132</v>
      </c>
      <c r="C191" s="4" t="s">
        <v>489</v>
      </c>
      <c r="D191" s="3" t="s">
        <v>10</v>
      </c>
      <c r="E191" s="11">
        <v>4</v>
      </c>
      <c r="F191" s="5">
        <v>-3.6821453223965032E-8</v>
      </c>
      <c r="G191" s="10">
        <v>9.0399647733307803E-2</v>
      </c>
      <c r="H191" s="10">
        <v>9.7681169616051999E-2</v>
      </c>
      <c r="I191" s="10">
        <v>0.348200639155203</v>
      </c>
      <c r="J191" s="10">
        <v>0.26601971345095099</v>
      </c>
    </row>
    <row r="192" spans="2:10" x14ac:dyDescent="0.25">
      <c r="B192" s="32">
        <v>23884815000186</v>
      </c>
      <c r="C192" s="4" t="s">
        <v>301</v>
      </c>
      <c r="D192" s="3" t="s">
        <v>12</v>
      </c>
      <c r="E192" s="11">
        <v>4</v>
      </c>
      <c r="F192" s="5">
        <v>0.1402780249424572</v>
      </c>
      <c r="G192" s="10">
        <v>0.117192733567901</v>
      </c>
      <c r="H192" s="10">
        <v>9.7681169616051999E-2</v>
      </c>
      <c r="I192" s="10">
        <v>0.348200639155203</v>
      </c>
      <c r="J192" s="10">
        <v>0.26601971345095099</v>
      </c>
    </row>
    <row r="193" spans="2:10" x14ac:dyDescent="0.25">
      <c r="B193" s="32">
        <v>23884818000110</v>
      </c>
      <c r="C193" s="4" t="s">
        <v>340</v>
      </c>
      <c r="D193" s="3" t="s">
        <v>12</v>
      </c>
      <c r="E193" s="11">
        <v>4</v>
      </c>
      <c r="F193" s="5">
        <v>8.7386556570082041E-2</v>
      </c>
      <c r="G193" s="10">
        <v>0.10340235463271601</v>
      </c>
      <c r="H193" s="10">
        <v>9.7681169616051999E-2</v>
      </c>
      <c r="I193" s="10">
        <v>0.348200639155203</v>
      </c>
      <c r="J193" s="10">
        <v>0.26601971345095099</v>
      </c>
    </row>
    <row r="194" spans="2:10" x14ac:dyDescent="0.25">
      <c r="B194" s="32">
        <v>23964127000126</v>
      </c>
      <c r="C194" s="4" t="s">
        <v>238</v>
      </c>
      <c r="D194" s="3" t="s">
        <v>12</v>
      </c>
      <c r="E194" s="11">
        <v>4</v>
      </c>
      <c r="F194" s="5">
        <v>0.16619816603030343</v>
      </c>
      <c r="G194" s="10">
        <v>0.143363901118709</v>
      </c>
      <c r="H194" s="10">
        <v>9.7681169616051999E-2</v>
      </c>
      <c r="I194" s="10">
        <v>0.348200639155203</v>
      </c>
      <c r="J194" s="10">
        <v>0.26601971345095099</v>
      </c>
    </row>
    <row r="195" spans="2:10" x14ac:dyDescent="0.25">
      <c r="B195" s="32">
        <v>23964332000191</v>
      </c>
      <c r="C195" s="4" t="s">
        <v>282</v>
      </c>
      <c r="D195" s="3" t="s">
        <v>12</v>
      </c>
      <c r="E195" s="11">
        <v>4</v>
      </c>
      <c r="F195" s="5">
        <v>0.15319739147088915</v>
      </c>
      <c r="G195" s="10">
        <v>0.118893742408228</v>
      </c>
      <c r="H195" s="10">
        <v>9.7681169616051999E-2</v>
      </c>
      <c r="I195" s="10">
        <v>0.348200639155203</v>
      </c>
      <c r="J195" s="10">
        <v>0.26601971345095099</v>
      </c>
    </row>
    <row r="196" spans="2:10" x14ac:dyDescent="0.25">
      <c r="B196" s="32">
        <v>24069648000182</v>
      </c>
      <c r="C196" s="4" t="s">
        <v>98</v>
      </c>
      <c r="D196" s="3" t="s">
        <v>2</v>
      </c>
      <c r="E196" s="11">
        <v>4</v>
      </c>
      <c r="F196" s="5">
        <v>0.15007486488944</v>
      </c>
      <c r="G196" s="10">
        <v>0.105923370665103</v>
      </c>
      <c r="H196" s="10">
        <v>9.7681169616051999E-2</v>
      </c>
      <c r="I196" s="10">
        <v>0.348200639155203</v>
      </c>
      <c r="J196" s="10">
        <v>0.26601971345095099</v>
      </c>
    </row>
    <row r="197" spans="2:10" x14ac:dyDescent="0.25">
      <c r="B197" s="32">
        <v>24069648000182</v>
      </c>
      <c r="C197" s="4" t="s">
        <v>98</v>
      </c>
      <c r="D197" s="3" t="s">
        <v>10</v>
      </c>
      <c r="E197" s="11">
        <v>4</v>
      </c>
      <c r="F197" s="5">
        <v>0.15007486488944</v>
      </c>
      <c r="G197" s="10">
        <v>0.105923370665103</v>
      </c>
      <c r="H197" s="10">
        <v>9.7681169616051999E-2</v>
      </c>
      <c r="I197" s="10">
        <v>0.348200639155203</v>
      </c>
      <c r="J197" s="10">
        <v>0.26601971345095099</v>
      </c>
    </row>
    <row r="198" spans="2:10" x14ac:dyDescent="0.25">
      <c r="B198" s="32">
        <v>24069657000173</v>
      </c>
      <c r="C198" s="4" t="s">
        <v>424</v>
      </c>
      <c r="D198" s="3" t="s">
        <v>10</v>
      </c>
      <c r="E198" s="11">
        <v>4</v>
      </c>
      <c r="F198" s="5">
        <v>1.6984484607505599E-2</v>
      </c>
      <c r="G198" s="10">
        <v>9.8222376687627996E-2</v>
      </c>
      <c r="H198" s="10">
        <v>9.7681169616051999E-2</v>
      </c>
      <c r="I198" s="10">
        <v>0.348200639155203</v>
      </c>
      <c r="J198" s="10">
        <v>0.26601971345095099</v>
      </c>
    </row>
    <row r="199" spans="2:10" x14ac:dyDescent="0.25">
      <c r="B199" s="32">
        <v>24290490000176</v>
      </c>
      <c r="C199" s="4" t="s">
        <v>294</v>
      </c>
      <c r="D199" s="3" t="s">
        <v>12</v>
      </c>
      <c r="E199" s="11">
        <v>4</v>
      </c>
      <c r="F199" s="5">
        <v>0.13800904255141841</v>
      </c>
      <c r="G199" s="10">
        <v>0.132591029593428</v>
      </c>
      <c r="H199" s="10">
        <v>9.7681169616051999E-2</v>
      </c>
      <c r="I199" s="10">
        <v>0.348200639155203</v>
      </c>
      <c r="J199" s="10">
        <v>0.26601971345095099</v>
      </c>
    </row>
    <row r="200" spans="2:10" x14ac:dyDescent="0.25">
      <c r="B200" s="32">
        <v>24290522000133</v>
      </c>
      <c r="C200" s="4" t="s">
        <v>201</v>
      </c>
      <c r="D200" s="3" t="s">
        <v>12</v>
      </c>
      <c r="E200" s="11">
        <v>4</v>
      </c>
      <c r="F200" s="5">
        <v>0.20662135067310994</v>
      </c>
      <c r="G200" s="10">
        <v>0.127327670768526</v>
      </c>
      <c r="H200" s="10">
        <v>9.7681169616051999E-2</v>
      </c>
      <c r="I200" s="10">
        <v>0.348200639155203</v>
      </c>
      <c r="J200" s="10">
        <v>0.26601971345095099</v>
      </c>
    </row>
    <row r="201" spans="2:10" x14ac:dyDescent="0.25">
      <c r="B201" s="32">
        <v>24290648000108</v>
      </c>
      <c r="C201" s="4" t="s">
        <v>259</v>
      </c>
      <c r="D201" s="3" t="s">
        <v>12</v>
      </c>
      <c r="E201" s="11">
        <v>4</v>
      </c>
      <c r="F201" s="5">
        <v>0.1765402117561217</v>
      </c>
      <c r="G201" s="10">
        <v>0.121919033206111</v>
      </c>
      <c r="H201" s="10">
        <v>9.7681169616051999E-2</v>
      </c>
      <c r="I201" s="10">
        <v>0.348200639155203</v>
      </c>
      <c r="J201" s="10">
        <v>0.26601971345095099</v>
      </c>
    </row>
    <row r="202" spans="2:10" x14ac:dyDescent="0.25">
      <c r="B202" s="32">
        <v>24520990000157</v>
      </c>
      <c r="C202" s="4" t="s">
        <v>469</v>
      </c>
      <c r="D202" s="3" t="s">
        <v>8</v>
      </c>
      <c r="E202" s="11">
        <v>4</v>
      </c>
      <c r="F202" s="5">
        <v>0.10289355053734286</v>
      </c>
      <c r="G202" s="10">
        <v>0.103055658002162</v>
      </c>
      <c r="H202" s="10">
        <v>9.7681169616051999E-2</v>
      </c>
      <c r="I202" s="10">
        <v>0.348200639155203</v>
      </c>
      <c r="J202" s="10">
        <v>0.26601971345095099</v>
      </c>
    </row>
    <row r="203" spans="2:10" x14ac:dyDescent="0.25">
      <c r="B203" s="32">
        <v>24752422000181</v>
      </c>
      <c r="C203" s="4" t="s">
        <v>434</v>
      </c>
      <c r="D203" s="3" t="s">
        <v>10</v>
      </c>
      <c r="E203" s="11">
        <v>4</v>
      </c>
      <c r="F203" s="5">
        <v>1.0504426052164045E-2</v>
      </c>
      <c r="G203" s="10">
        <v>9.7464294247011904E-2</v>
      </c>
      <c r="H203" s="10">
        <v>9.7681169616051999E-2</v>
      </c>
      <c r="I203" s="10">
        <v>0.348200639155203</v>
      </c>
      <c r="J203" s="10">
        <v>0.26601971345095099</v>
      </c>
    </row>
    <row r="204" spans="2:10" x14ac:dyDescent="0.25">
      <c r="B204" s="32">
        <v>24752430000128</v>
      </c>
      <c r="C204" s="4" t="s">
        <v>431</v>
      </c>
      <c r="D204" s="3" t="s">
        <v>10</v>
      </c>
      <c r="E204" s="11">
        <v>4</v>
      </c>
      <c r="F204" s="5">
        <v>6.865570832006381E-3</v>
      </c>
      <c r="G204" s="10">
        <v>9.6751852378145403E-2</v>
      </c>
      <c r="H204" s="10">
        <v>9.7681169616051999E-2</v>
      </c>
      <c r="I204" s="10">
        <v>0.348200639155203</v>
      </c>
      <c r="J204" s="10">
        <v>0.26601971345095099</v>
      </c>
    </row>
    <row r="205" spans="2:10" x14ac:dyDescent="0.25">
      <c r="B205" s="32">
        <v>24752436000103</v>
      </c>
      <c r="C205" s="4" t="s">
        <v>402</v>
      </c>
      <c r="D205" s="3" t="s">
        <v>10</v>
      </c>
      <c r="E205" s="11">
        <v>4</v>
      </c>
      <c r="F205" s="5">
        <v>4.1020516976331238E-2</v>
      </c>
      <c r="G205" s="10">
        <v>0.106484965224941</v>
      </c>
      <c r="H205" s="10">
        <v>9.7681169616051999E-2</v>
      </c>
      <c r="I205" s="10">
        <v>0.348200639155203</v>
      </c>
      <c r="J205" s="10">
        <v>0.26601971345095099</v>
      </c>
    </row>
    <row r="206" spans="2:10" x14ac:dyDescent="0.25">
      <c r="B206" s="32">
        <v>24752441000108</v>
      </c>
      <c r="C206" s="4" t="s">
        <v>442</v>
      </c>
      <c r="D206" s="3" t="s">
        <v>10</v>
      </c>
      <c r="E206" s="11">
        <v>4</v>
      </c>
      <c r="F206" s="5">
        <v>2.059216273755788E-2</v>
      </c>
      <c r="G206" s="10">
        <v>9.9621701755402595E-2</v>
      </c>
      <c r="H206" s="10">
        <v>9.7681169616051999E-2</v>
      </c>
      <c r="I206" s="10">
        <v>0.348200639155203</v>
      </c>
      <c r="J206" s="10">
        <v>0.26601971345095099</v>
      </c>
    </row>
    <row r="207" spans="2:10" x14ac:dyDescent="0.25">
      <c r="B207" s="32">
        <v>24752672000111</v>
      </c>
      <c r="C207" s="4" t="s">
        <v>401</v>
      </c>
      <c r="D207" s="3" t="s">
        <v>10</v>
      </c>
      <c r="E207" s="11">
        <v>4</v>
      </c>
      <c r="F207" s="5">
        <v>4.6697648117230213E-2</v>
      </c>
      <c r="G207" s="10">
        <v>0.107777353463143</v>
      </c>
      <c r="H207" s="10">
        <v>9.7681169616051999E-2</v>
      </c>
      <c r="I207" s="10">
        <v>0.348200639155203</v>
      </c>
      <c r="J207" s="10">
        <v>0.26601971345095099</v>
      </c>
    </row>
    <row r="208" spans="2:10" x14ac:dyDescent="0.25">
      <c r="B208" s="32">
        <v>24752686000135</v>
      </c>
      <c r="C208" s="4" t="s">
        <v>439</v>
      </c>
      <c r="D208" s="3" t="s">
        <v>10</v>
      </c>
      <c r="E208" s="11">
        <v>4</v>
      </c>
      <c r="F208" s="5">
        <v>-1.2798372694033913E-7</v>
      </c>
      <c r="G208" s="10">
        <v>8.9748745090924897E-2</v>
      </c>
      <c r="H208" s="10">
        <v>9.7681169616051999E-2</v>
      </c>
      <c r="I208" s="10">
        <v>0.348200639155203</v>
      </c>
      <c r="J208" s="10">
        <v>0.26601971345095099</v>
      </c>
    </row>
    <row r="209" spans="2:10" x14ac:dyDescent="0.25">
      <c r="B209" s="32">
        <v>24752696000170</v>
      </c>
      <c r="C209" s="4" t="s">
        <v>426</v>
      </c>
      <c r="D209" s="3" t="s">
        <v>10</v>
      </c>
      <c r="E209" s="11">
        <v>4</v>
      </c>
      <c r="F209" s="5">
        <v>1.3825118859203752E-2</v>
      </c>
      <c r="G209" s="10">
        <v>9.7775505000105706E-2</v>
      </c>
      <c r="H209" s="10">
        <v>9.7681169616051999E-2</v>
      </c>
      <c r="I209" s="10">
        <v>0.348200639155203</v>
      </c>
      <c r="J209" s="10">
        <v>0.26601971345095099</v>
      </c>
    </row>
    <row r="210" spans="2:10" x14ac:dyDescent="0.25">
      <c r="B210" s="32">
        <v>24752700000109</v>
      </c>
      <c r="C210" s="4" t="s">
        <v>418</v>
      </c>
      <c r="D210" s="3" t="s">
        <v>10</v>
      </c>
      <c r="E210" s="11">
        <v>4</v>
      </c>
      <c r="F210" s="5">
        <v>2.9285561812992533E-2</v>
      </c>
      <c r="G210" s="10">
        <v>0.103311790011011</v>
      </c>
      <c r="H210" s="10">
        <v>9.7681169616051999E-2</v>
      </c>
      <c r="I210" s="10">
        <v>0.348200639155203</v>
      </c>
      <c r="J210" s="10">
        <v>0.26601971345095099</v>
      </c>
    </row>
    <row r="211" spans="2:10" x14ac:dyDescent="0.25">
      <c r="B211" s="32">
        <v>25097639000168</v>
      </c>
      <c r="C211" s="4" t="s">
        <v>430</v>
      </c>
      <c r="D211" s="3" t="s">
        <v>31</v>
      </c>
      <c r="E211" s="11">
        <v>4</v>
      </c>
      <c r="F211" s="5">
        <v>-2.1508847064049975E-7</v>
      </c>
      <c r="G211" s="10">
        <v>9.1037093591752799E-2</v>
      </c>
      <c r="H211" s="10">
        <v>9.7681169616051999E-2</v>
      </c>
      <c r="I211" s="10">
        <v>0.348200639155203</v>
      </c>
      <c r="J211" s="10">
        <v>0.26601971345095099</v>
      </c>
    </row>
    <row r="212" spans="2:10" x14ac:dyDescent="0.25">
      <c r="B212" s="32">
        <v>25098148000131</v>
      </c>
      <c r="C212" s="4" t="s">
        <v>77</v>
      </c>
      <c r="D212" s="3" t="s">
        <v>2</v>
      </c>
      <c r="E212" s="11">
        <v>4</v>
      </c>
      <c r="F212" s="5">
        <v>0.34864891831484113</v>
      </c>
      <c r="G212" s="10">
        <v>0.106107288696193</v>
      </c>
      <c r="H212" s="10">
        <v>9.7681169616051999E-2</v>
      </c>
      <c r="I212" s="10">
        <v>0.348200639155203</v>
      </c>
      <c r="J212" s="10">
        <v>0.26601971345095099</v>
      </c>
    </row>
    <row r="213" spans="2:10" x14ac:dyDescent="0.25">
      <c r="B213" s="32">
        <v>25999993000188</v>
      </c>
      <c r="C213" s="4" t="s">
        <v>106</v>
      </c>
      <c r="D213" s="3" t="s">
        <v>2</v>
      </c>
      <c r="E213" s="11">
        <v>4</v>
      </c>
      <c r="F213" s="5">
        <v>0.1734885334375057</v>
      </c>
      <c r="G213" s="10">
        <v>0.114282179287079</v>
      </c>
      <c r="H213" s="10">
        <v>9.7681169616051999E-2</v>
      </c>
      <c r="I213" s="10">
        <v>0.348200639155203</v>
      </c>
      <c r="J213" s="10">
        <v>0.26601971345095099</v>
      </c>
    </row>
    <row r="214" spans="2:10" x14ac:dyDescent="0.25">
      <c r="B214" s="32">
        <v>26143171000163</v>
      </c>
      <c r="C214" s="4" t="s">
        <v>347</v>
      </c>
      <c r="D214" s="3" t="s">
        <v>2</v>
      </c>
      <c r="E214" s="11">
        <v>4</v>
      </c>
      <c r="F214" s="5">
        <v>6.4969584164915259E-2</v>
      </c>
      <c r="G214" s="10">
        <v>0.139932755321968</v>
      </c>
      <c r="H214" s="10">
        <v>9.7681169616051999E-2</v>
      </c>
      <c r="I214" s="10">
        <v>0.348200639155203</v>
      </c>
      <c r="J214" s="10">
        <v>0.26601971345095099</v>
      </c>
    </row>
    <row r="215" spans="2:10" x14ac:dyDescent="0.25">
      <c r="B215" s="32">
        <v>26243418000113</v>
      </c>
      <c r="C215" s="4" t="s">
        <v>441</v>
      </c>
      <c r="D215" s="3" t="s">
        <v>10</v>
      </c>
      <c r="E215" s="11">
        <v>4</v>
      </c>
      <c r="F215" s="5">
        <v>3.4831398975889001E-2</v>
      </c>
      <c r="G215" s="10">
        <v>9.8332893198060004E-2</v>
      </c>
      <c r="H215" s="10">
        <v>9.7681169616051999E-2</v>
      </c>
      <c r="I215" s="10">
        <v>0.348200639155203</v>
      </c>
      <c r="J215" s="10">
        <v>0.26601971345095099</v>
      </c>
    </row>
    <row r="216" spans="2:10" x14ac:dyDescent="0.25">
      <c r="B216" s="32">
        <v>26305921000156</v>
      </c>
      <c r="C216" s="4" t="s">
        <v>240</v>
      </c>
      <c r="D216" s="3" t="s">
        <v>31</v>
      </c>
      <c r="E216" s="11">
        <v>4</v>
      </c>
      <c r="F216" s="5">
        <v>0.10954785254220685</v>
      </c>
      <c r="G216" s="10">
        <v>0.110025404770433</v>
      </c>
      <c r="H216" s="10">
        <v>9.7681169616051999E-2</v>
      </c>
      <c r="I216" s="10">
        <v>0.348200639155203</v>
      </c>
      <c r="J216" s="10">
        <v>0.26601971345095099</v>
      </c>
    </row>
    <row r="217" spans="2:10" x14ac:dyDescent="0.25">
      <c r="B217" s="32">
        <v>26343792000190</v>
      </c>
      <c r="C217" s="4" t="s">
        <v>67</v>
      </c>
      <c r="D217" s="3" t="s">
        <v>2</v>
      </c>
      <c r="E217" s="11">
        <v>4</v>
      </c>
      <c r="F217" s="5">
        <v>3.6187154180203594E-2</v>
      </c>
      <c r="G217" s="10">
        <v>0.117960422754546</v>
      </c>
      <c r="H217" s="10">
        <v>9.7681169616051999E-2</v>
      </c>
      <c r="I217" s="10">
        <v>0.348200639155203</v>
      </c>
      <c r="J217" s="10">
        <v>0.26601971345095099</v>
      </c>
    </row>
    <row r="218" spans="2:10" x14ac:dyDescent="0.25">
      <c r="B218" s="32">
        <v>26344500000134</v>
      </c>
      <c r="C218" s="4" t="s">
        <v>168</v>
      </c>
      <c r="D218" s="3" t="s">
        <v>8</v>
      </c>
      <c r="E218" s="11">
        <v>4</v>
      </c>
      <c r="F218" s="5">
        <v>0.23679801151447574</v>
      </c>
      <c r="G218" s="10">
        <v>0.11094080000000001</v>
      </c>
      <c r="H218" s="10">
        <v>5.8747870750971203E-2</v>
      </c>
      <c r="I218" s="10">
        <v>0.37418742653202802</v>
      </c>
      <c r="J218" s="10">
        <v>0.25032565616685698</v>
      </c>
    </row>
    <row r="219" spans="2:10" x14ac:dyDescent="0.25">
      <c r="B219" s="32">
        <v>26344503000178</v>
      </c>
      <c r="C219" s="4" t="s">
        <v>127</v>
      </c>
      <c r="D219" s="3" t="s">
        <v>8</v>
      </c>
      <c r="E219" s="11">
        <v>4</v>
      </c>
      <c r="F219" s="5">
        <v>0.2053369591683252</v>
      </c>
      <c r="G219" s="10">
        <v>0.20007635217661801</v>
      </c>
      <c r="H219" s="10">
        <v>9.7681169616051999E-2</v>
      </c>
      <c r="I219" s="10">
        <v>0.348200639155203</v>
      </c>
      <c r="J219" s="10">
        <v>0.26601971345095099</v>
      </c>
    </row>
    <row r="220" spans="2:10" x14ac:dyDescent="0.25">
      <c r="B220" s="32">
        <v>26344512000169</v>
      </c>
      <c r="C220" s="4" t="s">
        <v>702</v>
      </c>
      <c r="D220" s="3" t="s">
        <v>8</v>
      </c>
      <c r="E220" s="11">
        <v>4</v>
      </c>
      <c r="F220" s="5">
        <v>2.687906460361026E-2</v>
      </c>
      <c r="G220" s="10">
        <v>6.5646670000000004E-2</v>
      </c>
      <c r="H220" s="10">
        <v>6.5273901501894604E-2</v>
      </c>
      <c r="I220" s="10">
        <v>0.172738040561773</v>
      </c>
      <c r="J220" s="10">
        <v>0.22144518292773899</v>
      </c>
    </row>
    <row r="221" spans="2:10" x14ac:dyDescent="0.25">
      <c r="B221" s="32">
        <v>26344516000147</v>
      </c>
      <c r="C221" s="4" t="s">
        <v>465</v>
      </c>
      <c r="D221" s="3" t="s">
        <v>8</v>
      </c>
      <c r="E221" s="11">
        <v>4</v>
      </c>
      <c r="F221" s="5">
        <v>-1.8216453515739938E-9</v>
      </c>
      <c r="G221" s="10">
        <v>4.80382000000001E-2</v>
      </c>
      <c r="H221" s="10">
        <v>4.9678538283017201E-2</v>
      </c>
      <c r="I221" s="10">
        <v>0.25887099913073902</v>
      </c>
      <c r="J221" s="10">
        <v>0.2011000348111</v>
      </c>
    </row>
    <row r="222" spans="2:10" x14ac:dyDescent="0.25">
      <c r="B222" s="32">
        <v>26344596000130</v>
      </c>
      <c r="C222" s="4" t="s">
        <v>101</v>
      </c>
      <c r="D222" s="3" t="s">
        <v>8</v>
      </c>
      <c r="E222" s="11">
        <v>4</v>
      </c>
      <c r="F222" s="5">
        <v>0.19215018350519381</v>
      </c>
      <c r="G222" s="10">
        <v>0.120996022602917</v>
      </c>
      <c r="H222" s="10">
        <v>9.7681169616051999E-2</v>
      </c>
      <c r="I222" s="10">
        <v>0.348200639155203</v>
      </c>
      <c r="J222" s="10">
        <v>0.26601971345095099</v>
      </c>
    </row>
    <row r="223" spans="2:10" x14ac:dyDescent="0.25">
      <c r="B223" s="32">
        <v>26360048000102</v>
      </c>
      <c r="C223" s="4" t="s">
        <v>474</v>
      </c>
      <c r="D223" s="3" t="s">
        <v>10</v>
      </c>
      <c r="E223" s="11">
        <v>4</v>
      </c>
      <c r="F223" s="5">
        <v>-5.4890288127290247E-9</v>
      </c>
      <c r="G223" s="10">
        <v>2.4371921041902399E-2</v>
      </c>
      <c r="H223" s="10">
        <v>2.6690125592730499E-2</v>
      </c>
      <c r="I223" s="10">
        <v>0.13970588235294101</v>
      </c>
      <c r="J223" s="10">
        <v>0.115608116076916</v>
      </c>
    </row>
    <row r="224" spans="2:10" x14ac:dyDescent="0.25">
      <c r="B224" s="32">
        <v>26360066000186</v>
      </c>
      <c r="C224" s="4" t="s">
        <v>393</v>
      </c>
      <c r="D224" s="3" t="s">
        <v>2</v>
      </c>
      <c r="E224" s="11">
        <v>4</v>
      </c>
      <c r="F224" s="5">
        <v>5.4492476057516698E-2</v>
      </c>
      <c r="G224" s="10">
        <v>0.100097421502247</v>
      </c>
      <c r="H224" s="10">
        <v>9.7681169616051999E-2</v>
      </c>
      <c r="I224" s="10">
        <v>0.348200639155203</v>
      </c>
      <c r="J224" s="10">
        <v>0.26601971345095099</v>
      </c>
    </row>
    <row r="225" spans="2:10" x14ac:dyDescent="0.25">
      <c r="B225" s="32">
        <v>26419924000110</v>
      </c>
      <c r="C225" s="4" t="s">
        <v>303</v>
      </c>
      <c r="D225" s="3" t="s">
        <v>12</v>
      </c>
      <c r="E225" s="11">
        <v>4</v>
      </c>
      <c r="F225" s="5">
        <v>0.1426107597771894</v>
      </c>
      <c r="G225" s="10">
        <v>0.116714625551606</v>
      </c>
      <c r="H225" s="10">
        <v>9.7681169616051999E-2</v>
      </c>
      <c r="I225" s="10">
        <v>0.348200639155203</v>
      </c>
      <c r="J225" s="10">
        <v>0.26601971345095099</v>
      </c>
    </row>
    <row r="226" spans="2:10" x14ac:dyDescent="0.25">
      <c r="B226" s="32">
        <v>26419933000101</v>
      </c>
      <c r="C226" s="4" t="s">
        <v>206</v>
      </c>
      <c r="D226" s="3" t="s">
        <v>12</v>
      </c>
      <c r="E226" s="11">
        <v>4</v>
      </c>
      <c r="F226" s="5">
        <v>0.20087772926224015</v>
      </c>
      <c r="G226" s="10">
        <v>0.149466002232652</v>
      </c>
      <c r="H226" s="10">
        <v>9.7681169616051999E-2</v>
      </c>
      <c r="I226" s="10">
        <v>0.348200639155203</v>
      </c>
      <c r="J226" s="10">
        <v>0.26601971345095099</v>
      </c>
    </row>
    <row r="227" spans="2:10" x14ac:dyDescent="0.25">
      <c r="B227" s="32">
        <v>26419944000191</v>
      </c>
      <c r="C227" s="4" t="s">
        <v>699</v>
      </c>
      <c r="D227" s="3" t="s">
        <v>2</v>
      </c>
      <c r="E227" s="11">
        <v>4</v>
      </c>
      <c r="F227" s="5">
        <v>6.8478595197857497E-2</v>
      </c>
      <c r="G227" s="10">
        <v>0.1237776</v>
      </c>
      <c r="H227" s="10">
        <v>8.46177714515155E-2</v>
      </c>
      <c r="I227" s="10">
        <v>0.18530191422044701</v>
      </c>
      <c r="J227" s="10">
        <v>0.21966309496790201</v>
      </c>
    </row>
    <row r="228" spans="2:10" x14ac:dyDescent="0.25">
      <c r="B228" s="32">
        <v>26420038000107</v>
      </c>
      <c r="C228" s="4" t="s">
        <v>50</v>
      </c>
      <c r="D228" s="3" t="s">
        <v>12</v>
      </c>
      <c r="E228" s="11">
        <v>4</v>
      </c>
      <c r="F228" s="5">
        <v>0.30318622256777095</v>
      </c>
      <c r="G228" s="10">
        <v>5.17297800000001E-2</v>
      </c>
      <c r="H228" s="10">
        <v>3.63393065331339E-2</v>
      </c>
      <c r="I228" s="10">
        <v>0.116763538010013</v>
      </c>
      <c r="J228" s="10">
        <v>0.13972516727276699</v>
      </c>
    </row>
    <row r="229" spans="2:10" x14ac:dyDescent="0.25">
      <c r="B229" s="32">
        <v>26420052000100</v>
      </c>
      <c r="C229" s="4" t="s">
        <v>686</v>
      </c>
      <c r="D229" s="3" t="s">
        <v>12</v>
      </c>
      <c r="E229" s="11">
        <v>4</v>
      </c>
      <c r="F229" s="5">
        <v>0.11897502731744361</v>
      </c>
      <c r="G229" s="10">
        <v>9.19251400000001E-2</v>
      </c>
      <c r="H229" s="10">
        <v>7.4213905536434602E-2</v>
      </c>
      <c r="I229" s="10">
        <v>0.14661498646939999</v>
      </c>
      <c r="J229" s="10">
        <v>0.20226489084315999</v>
      </c>
    </row>
    <row r="230" spans="2:10" x14ac:dyDescent="0.25">
      <c r="B230" s="32">
        <v>26491362000116</v>
      </c>
      <c r="C230" s="4" t="s">
        <v>725</v>
      </c>
      <c r="D230" s="3" t="s">
        <v>8</v>
      </c>
      <c r="E230" s="11">
        <v>4</v>
      </c>
      <c r="F230" s="5">
        <v>-1.9061527868991288E-6</v>
      </c>
      <c r="G230" s="10">
        <v>5.3747779999999898E-2</v>
      </c>
      <c r="H230" s="10">
        <v>9.3833612946354603E-2</v>
      </c>
      <c r="I230" s="10">
        <v>0.33503026967528898</v>
      </c>
      <c r="J230" s="10">
        <v>0.26704996062244202</v>
      </c>
    </row>
    <row r="231" spans="2:10" x14ac:dyDescent="0.25">
      <c r="B231" s="32">
        <v>26498259000106</v>
      </c>
      <c r="C231" s="4" t="s">
        <v>413</v>
      </c>
      <c r="D231" s="3" t="s">
        <v>13</v>
      </c>
      <c r="E231" s="11">
        <v>4</v>
      </c>
      <c r="F231" s="5">
        <v>8.2180676716844273E-2</v>
      </c>
      <c r="G231" s="10">
        <v>0.125202565322557</v>
      </c>
      <c r="H231" s="10">
        <v>9.7681169616051999E-2</v>
      </c>
      <c r="I231" s="10">
        <v>0.348200639155203</v>
      </c>
      <c r="J231" s="10">
        <v>0.26601971345095099</v>
      </c>
    </row>
    <row r="232" spans="2:10" x14ac:dyDescent="0.25">
      <c r="B232" s="32">
        <v>26507142000133</v>
      </c>
      <c r="C232" s="4" t="s">
        <v>687</v>
      </c>
      <c r="D232" s="3" t="s">
        <v>12</v>
      </c>
      <c r="E232" s="11">
        <v>4</v>
      </c>
      <c r="F232" s="5">
        <v>0.13875662450165185</v>
      </c>
      <c r="G232" s="10">
        <v>0.11762316</v>
      </c>
      <c r="H232" s="10">
        <v>8.7201850493794794E-2</v>
      </c>
      <c r="I232" s="10">
        <v>0.20268226778056</v>
      </c>
      <c r="J232" s="10">
        <v>0.23043676834915899</v>
      </c>
    </row>
    <row r="233" spans="2:10" x14ac:dyDescent="0.25">
      <c r="B233" s="32">
        <v>26507144000122</v>
      </c>
      <c r="C233" s="4" t="s">
        <v>224</v>
      </c>
      <c r="D233" s="3" t="s">
        <v>12</v>
      </c>
      <c r="E233" s="11">
        <v>4</v>
      </c>
      <c r="F233" s="5">
        <v>0.17541750118662019</v>
      </c>
      <c r="G233" s="10">
        <v>0.119582407648645</v>
      </c>
      <c r="H233" s="10">
        <v>9.7681169616051999E-2</v>
      </c>
      <c r="I233" s="10">
        <v>0.348200639155203</v>
      </c>
      <c r="J233" s="10">
        <v>0.26601971345095099</v>
      </c>
    </row>
    <row r="234" spans="2:10" x14ac:dyDescent="0.25">
      <c r="B234" s="32">
        <v>26569320000150</v>
      </c>
      <c r="C234" s="4" t="s">
        <v>49</v>
      </c>
      <c r="D234" s="3" t="s">
        <v>5</v>
      </c>
      <c r="E234" s="11">
        <v>4</v>
      </c>
      <c r="F234" s="5">
        <v>0.39770444793467391</v>
      </c>
      <c r="G234" s="10">
        <v>0.1181224</v>
      </c>
      <c r="H234" s="10">
        <v>6.0049870680242597E-2</v>
      </c>
      <c r="I234" s="10">
        <v>0.345340598699444</v>
      </c>
      <c r="J234" s="10">
        <v>0.24696813125863401</v>
      </c>
    </row>
    <row r="235" spans="2:10" x14ac:dyDescent="0.25">
      <c r="B235" s="32">
        <v>26622768000190</v>
      </c>
      <c r="C235" s="4" t="s">
        <v>681</v>
      </c>
      <c r="D235" s="3" t="s">
        <v>12</v>
      </c>
      <c r="E235" s="11">
        <v>4</v>
      </c>
      <c r="F235" s="5">
        <v>0.21176850427446087</v>
      </c>
      <c r="G235" s="10">
        <v>0.10366773</v>
      </c>
      <c r="H235" s="10">
        <v>6.5273901501894604E-2</v>
      </c>
      <c r="I235" s="10">
        <v>0.172738040561773</v>
      </c>
      <c r="J235" s="10">
        <v>0.22144518292773899</v>
      </c>
    </row>
    <row r="236" spans="2:10" x14ac:dyDescent="0.25">
      <c r="B236" s="32">
        <v>26756210000106</v>
      </c>
      <c r="C236" s="4" t="s">
        <v>450</v>
      </c>
      <c r="D236" s="3" t="s">
        <v>10</v>
      </c>
      <c r="E236" s="11">
        <v>4</v>
      </c>
      <c r="F236" s="5">
        <v>-3.1445752408431859E-8</v>
      </c>
      <c r="G236" s="10">
        <v>9.4671975400328207E-2</v>
      </c>
      <c r="H236" s="10">
        <v>9.7681169616051999E-2</v>
      </c>
      <c r="I236" s="10">
        <v>0.348200639155203</v>
      </c>
      <c r="J236" s="10">
        <v>0.26601971345095099</v>
      </c>
    </row>
    <row r="237" spans="2:10" x14ac:dyDescent="0.25">
      <c r="B237" s="32">
        <v>26756314000102</v>
      </c>
      <c r="C237" s="4" t="s">
        <v>375</v>
      </c>
      <c r="D237" s="3" t="s">
        <v>10</v>
      </c>
      <c r="E237" s="11">
        <v>4</v>
      </c>
      <c r="F237" s="5">
        <v>0.13127646226291081</v>
      </c>
      <c r="G237" s="10">
        <v>8.0127800000000096E-2</v>
      </c>
      <c r="H237" s="10">
        <v>6.0571118861007203E-2</v>
      </c>
      <c r="I237" s="10">
        <v>0.38983584954307199</v>
      </c>
      <c r="J237" s="10">
        <v>0.25417761672307099</v>
      </c>
    </row>
    <row r="238" spans="2:10" x14ac:dyDescent="0.25">
      <c r="B238" s="32">
        <v>26756317000146</v>
      </c>
      <c r="C238" s="4" t="s">
        <v>428</v>
      </c>
      <c r="D238" s="3" t="s">
        <v>10</v>
      </c>
      <c r="E238" s="11">
        <v>4</v>
      </c>
      <c r="F238" s="5">
        <v>7.5710239585337199E-3</v>
      </c>
      <c r="G238" s="10">
        <v>9.6892219813811103E-2</v>
      </c>
      <c r="H238" s="10">
        <v>9.7681169616051999E-2</v>
      </c>
      <c r="I238" s="10">
        <v>0.348200639155203</v>
      </c>
      <c r="J238" s="10">
        <v>0.26601971345095099</v>
      </c>
    </row>
    <row r="239" spans="2:10" x14ac:dyDescent="0.25">
      <c r="B239" s="32">
        <v>26756322000159</v>
      </c>
      <c r="C239" s="4" t="s">
        <v>412</v>
      </c>
      <c r="D239" s="3" t="s">
        <v>10</v>
      </c>
      <c r="E239" s="11">
        <v>4</v>
      </c>
      <c r="F239" s="5">
        <v>4.1278020294715848E-2</v>
      </c>
      <c r="G239" s="10">
        <v>0.106468511480037</v>
      </c>
      <c r="H239" s="10">
        <v>9.7681169616051999E-2</v>
      </c>
      <c r="I239" s="10">
        <v>0.348200639155203</v>
      </c>
      <c r="J239" s="10">
        <v>0.26601971345095099</v>
      </c>
    </row>
    <row r="240" spans="2:10" x14ac:dyDescent="0.25">
      <c r="B240" s="32">
        <v>26756324000148</v>
      </c>
      <c r="C240" s="4" t="s">
        <v>414</v>
      </c>
      <c r="D240" s="3" t="s">
        <v>10</v>
      </c>
      <c r="E240" s="11">
        <v>4</v>
      </c>
      <c r="F240" s="5">
        <v>2.8210109358859144E-2</v>
      </c>
      <c r="G240" s="10">
        <v>0.10294124944696099</v>
      </c>
      <c r="H240" s="10">
        <v>9.7681169616051999E-2</v>
      </c>
      <c r="I240" s="10">
        <v>0.348200639155203</v>
      </c>
      <c r="J240" s="10">
        <v>0.26601971345095099</v>
      </c>
    </row>
    <row r="241" spans="2:10" x14ac:dyDescent="0.25">
      <c r="B241" s="32">
        <v>26756330000103</v>
      </c>
      <c r="C241" s="4" t="s">
        <v>410</v>
      </c>
      <c r="D241" s="3" t="s">
        <v>10</v>
      </c>
      <c r="E241" s="11">
        <v>4</v>
      </c>
      <c r="F241" s="5">
        <v>3.848837234691125E-2</v>
      </c>
      <c r="G241" s="10">
        <v>0.105739149423085</v>
      </c>
      <c r="H241" s="10">
        <v>9.7681169616051999E-2</v>
      </c>
      <c r="I241" s="10">
        <v>0.348200639155203</v>
      </c>
      <c r="J241" s="10">
        <v>0.26601971345095099</v>
      </c>
    </row>
    <row r="242" spans="2:10" x14ac:dyDescent="0.25">
      <c r="B242" s="32">
        <v>26756339000106</v>
      </c>
      <c r="C242" s="4" t="s">
        <v>719</v>
      </c>
      <c r="D242" s="3" t="s">
        <v>10</v>
      </c>
      <c r="E242" s="11">
        <v>4</v>
      </c>
      <c r="F242" s="5">
        <v>-9.9971848447010092E-8</v>
      </c>
      <c r="G242" s="10">
        <v>7.4532599999999893E-2</v>
      </c>
      <c r="H242" s="10">
        <v>7.9353049853976093E-2</v>
      </c>
      <c r="I242" s="10">
        <v>0.13282663771263101</v>
      </c>
      <c r="J242" s="10">
        <v>0.20318731211124999</v>
      </c>
    </row>
    <row r="243" spans="2:10" x14ac:dyDescent="0.25">
      <c r="B243" s="32">
        <v>26756341000185</v>
      </c>
      <c r="C243" s="4" t="s">
        <v>722</v>
      </c>
      <c r="D243" s="3" t="s">
        <v>10</v>
      </c>
      <c r="E243" s="11">
        <v>4</v>
      </c>
      <c r="F243" s="5">
        <v>-1.9971858523193487E-7</v>
      </c>
      <c r="G243" s="10">
        <v>7.3084699999999905E-2</v>
      </c>
      <c r="H243" s="10">
        <v>8.1558193794421599E-2</v>
      </c>
      <c r="I243" s="10">
        <v>0.119327227003207</v>
      </c>
      <c r="J243" s="10">
        <v>0.21499820752933499</v>
      </c>
    </row>
    <row r="244" spans="2:10" x14ac:dyDescent="0.25">
      <c r="B244" s="32">
        <v>26756390000118</v>
      </c>
      <c r="C244" s="4" t="s">
        <v>718</v>
      </c>
      <c r="D244" s="3" t="s">
        <v>10</v>
      </c>
      <c r="E244" s="11">
        <v>4</v>
      </c>
      <c r="F244" s="5">
        <v>-6.284789920908582E-8</v>
      </c>
      <c r="G244" s="10">
        <v>9.2785900000000004E-2</v>
      </c>
      <c r="H244" s="10">
        <v>9.7370657614773301E-2</v>
      </c>
      <c r="I244" s="10">
        <v>0.34271559836156301</v>
      </c>
      <c r="J244" s="10">
        <v>0.26508813227495598</v>
      </c>
    </row>
    <row r="245" spans="2:10" x14ac:dyDescent="0.25">
      <c r="B245" s="32">
        <v>26756398000184</v>
      </c>
      <c r="C245" s="4" t="s">
        <v>432</v>
      </c>
      <c r="D245" s="3" t="s">
        <v>10</v>
      </c>
      <c r="E245" s="11">
        <v>4</v>
      </c>
      <c r="F245" s="5">
        <v>7.0154205237031942E-3</v>
      </c>
      <c r="G245" s="10">
        <v>9.6749394191332896E-2</v>
      </c>
      <c r="H245" s="10">
        <v>9.7681169616051999E-2</v>
      </c>
      <c r="I245" s="10">
        <v>0.348200639155203</v>
      </c>
      <c r="J245" s="10">
        <v>0.26601971345095099</v>
      </c>
    </row>
    <row r="246" spans="2:10" x14ac:dyDescent="0.25">
      <c r="B246" s="32">
        <v>27036278000175</v>
      </c>
      <c r="C246" s="4" t="s">
        <v>177</v>
      </c>
      <c r="D246" s="3" t="s">
        <v>2</v>
      </c>
      <c r="E246" s="11">
        <v>4</v>
      </c>
      <c r="F246" s="5">
        <v>0.17281846288067879</v>
      </c>
      <c r="G246" s="10">
        <v>0.18000135874206399</v>
      </c>
      <c r="H246" s="10">
        <v>9.7681169616051999E-2</v>
      </c>
      <c r="I246" s="10">
        <v>0.348200639155203</v>
      </c>
      <c r="J246" s="10">
        <v>0.26601971345095099</v>
      </c>
    </row>
    <row r="247" spans="2:10" x14ac:dyDescent="0.25">
      <c r="B247" s="32">
        <v>27188021000139</v>
      </c>
      <c r="C247" s="4" t="s">
        <v>258</v>
      </c>
      <c r="D247" s="3" t="s">
        <v>3</v>
      </c>
      <c r="E247" s="11">
        <v>4</v>
      </c>
      <c r="F247" s="5">
        <v>9.7551796855072495E-2</v>
      </c>
      <c r="G247" s="10">
        <v>0.105963956891369</v>
      </c>
      <c r="H247" s="10">
        <v>9.7681169616051999E-2</v>
      </c>
      <c r="I247" s="10">
        <v>0.348200639155203</v>
      </c>
      <c r="J247" s="10">
        <v>0.26601971345095099</v>
      </c>
    </row>
    <row r="248" spans="2:10" x14ac:dyDescent="0.25">
      <c r="B248" s="32">
        <v>27238590000141</v>
      </c>
      <c r="C248" s="4" t="s">
        <v>165</v>
      </c>
      <c r="D248" s="3" t="s">
        <v>3</v>
      </c>
      <c r="E248" s="11">
        <v>4</v>
      </c>
      <c r="F248" s="5">
        <v>0.13687390701927324</v>
      </c>
      <c r="G248" s="10">
        <v>0.106321117540929</v>
      </c>
      <c r="H248" s="10">
        <v>9.7681169616051999E-2</v>
      </c>
      <c r="I248" s="10">
        <v>0.348200639155203</v>
      </c>
      <c r="J248" s="10">
        <v>0.26601971345095099</v>
      </c>
    </row>
    <row r="249" spans="2:10" x14ac:dyDescent="0.25">
      <c r="B249" s="32">
        <v>27477008000108</v>
      </c>
      <c r="C249" s="4" t="s">
        <v>368</v>
      </c>
      <c r="D249" s="3" t="s">
        <v>2</v>
      </c>
      <c r="E249" s="11">
        <v>4</v>
      </c>
      <c r="F249" s="5">
        <v>9.3562710139209974E-3</v>
      </c>
      <c r="G249" s="10">
        <v>9.6423335812144198E-2</v>
      </c>
      <c r="H249" s="10">
        <v>9.7681169616051999E-2</v>
      </c>
      <c r="I249" s="10">
        <v>0.348200639155203</v>
      </c>
      <c r="J249" s="10">
        <v>0.26601971345095099</v>
      </c>
    </row>
    <row r="250" spans="2:10" x14ac:dyDescent="0.25">
      <c r="B250" s="32">
        <v>27565889000100</v>
      </c>
      <c r="C250" s="4" t="s">
        <v>314</v>
      </c>
      <c r="D250" s="3" t="s">
        <v>32</v>
      </c>
      <c r="E250" s="11">
        <v>4</v>
      </c>
      <c r="F250" s="5">
        <v>0.34650720942257146</v>
      </c>
      <c r="G250" s="10">
        <v>3.8626805276864101E-2</v>
      </c>
      <c r="H250" s="10">
        <v>3.6849662824797597E-2</v>
      </c>
      <c r="I250" s="10">
        <v>0.13195440917416201</v>
      </c>
      <c r="J250" s="10">
        <v>0.13846408409132799</v>
      </c>
    </row>
    <row r="251" spans="2:10" x14ac:dyDescent="0.25">
      <c r="B251" s="32">
        <v>27783053000182</v>
      </c>
      <c r="C251" s="4" t="s">
        <v>335</v>
      </c>
      <c r="D251" s="3" t="s">
        <v>31</v>
      </c>
      <c r="E251" s="11">
        <v>4</v>
      </c>
      <c r="F251" s="5">
        <v>5.2211268563177378E-2</v>
      </c>
      <c r="G251" s="10">
        <v>0.115140561913477</v>
      </c>
      <c r="H251" s="10">
        <v>9.7681169616051999E-2</v>
      </c>
      <c r="I251" s="10">
        <v>0.348200639155203</v>
      </c>
      <c r="J251" s="10">
        <v>0.26601971345095099</v>
      </c>
    </row>
    <row r="252" spans="2:10" x14ac:dyDescent="0.25">
      <c r="B252" s="32">
        <v>27969152000153</v>
      </c>
      <c r="C252" s="4" t="s">
        <v>380</v>
      </c>
      <c r="D252" s="3" t="s">
        <v>10</v>
      </c>
      <c r="E252" s="11">
        <v>4</v>
      </c>
      <c r="F252" s="5">
        <v>0.12347869742116017</v>
      </c>
      <c r="G252" s="10">
        <v>6.5947000000000006E-2</v>
      </c>
      <c r="H252" s="10">
        <v>5.7187581572167002E-2</v>
      </c>
      <c r="I252" s="10">
        <v>0.30149021501482198</v>
      </c>
      <c r="J252" s="10">
        <v>0.23489817537212801</v>
      </c>
    </row>
    <row r="253" spans="2:10" x14ac:dyDescent="0.25">
      <c r="B253" s="32">
        <v>27969165000122</v>
      </c>
      <c r="C253" s="4" t="s">
        <v>373</v>
      </c>
      <c r="D253" s="3" t="s">
        <v>10</v>
      </c>
      <c r="E253" s="11">
        <v>4</v>
      </c>
      <c r="F253" s="5">
        <v>0.1309272671879432</v>
      </c>
      <c r="G253" s="10">
        <v>7.8838299999999903E-2</v>
      </c>
      <c r="H253" s="10">
        <v>5.9528878681889101E-2</v>
      </c>
      <c r="I253" s="10">
        <v>0.37358437146092899</v>
      </c>
      <c r="J253" s="10">
        <v>0.25152207059752102</v>
      </c>
    </row>
    <row r="254" spans="2:10" x14ac:dyDescent="0.25">
      <c r="B254" s="32">
        <v>27969176000102</v>
      </c>
      <c r="C254" s="4" t="s">
        <v>350</v>
      </c>
      <c r="D254" s="3" t="s">
        <v>10</v>
      </c>
      <c r="E254" s="11">
        <v>4</v>
      </c>
      <c r="F254" s="5">
        <v>0.1569287260980084</v>
      </c>
      <c r="G254" s="10">
        <v>7.1958800000000003E-2</v>
      </c>
      <c r="H254" s="10">
        <v>5.9789342666135302E-2</v>
      </c>
      <c r="I254" s="10">
        <v>0.38467905357193799</v>
      </c>
      <c r="J254" s="10">
        <v>0.250421205246321</v>
      </c>
    </row>
    <row r="255" spans="2:10" x14ac:dyDescent="0.25">
      <c r="B255" s="32">
        <v>27969186000148</v>
      </c>
      <c r="C255" s="4" t="s">
        <v>715</v>
      </c>
      <c r="D255" s="3" t="s">
        <v>10</v>
      </c>
      <c r="E255" s="11">
        <v>4</v>
      </c>
      <c r="F255" s="5">
        <v>-1.5091454865860936E-8</v>
      </c>
      <c r="G255" s="10">
        <v>6.2145600000000002E-2</v>
      </c>
      <c r="H255" s="10">
        <v>6.5273901501894604E-2</v>
      </c>
      <c r="I255" s="10">
        <v>0.172738040561773</v>
      </c>
      <c r="J255" s="10">
        <v>0.22144518292773899</v>
      </c>
    </row>
    <row r="256" spans="2:10" x14ac:dyDescent="0.25">
      <c r="B256" s="32">
        <v>27969196000183</v>
      </c>
      <c r="C256" s="4" t="s">
        <v>369</v>
      </c>
      <c r="D256" s="3" t="s">
        <v>10</v>
      </c>
      <c r="E256" s="11">
        <v>4</v>
      </c>
      <c r="F256" s="5">
        <v>0.14315189463665282</v>
      </c>
      <c r="G256" s="10">
        <v>8.3428199999999994E-2</v>
      </c>
      <c r="H256" s="10">
        <v>6.2658675928503701E-2</v>
      </c>
      <c r="I256" s="10">
        <v>0.27474808518464999</v>
      </c>
      <c r="J256" s="10">
        <v>0.251063330963682</v>
      </c>
    </row>
    <row r="257" spans="2:10" x14ac:dyDescent="0.25">
      <c r="B257" s="32">
        <v>27969210000149</v>
      </c>
      <c r="C257" s="4" t="s">
        <v>467</v>
      </c>
      <c r="D257" s="3" t="s">
        <v>10</v>
      </c>
      <c r="E257" s="11">
        <v>4</v>
      </c>
      <c r="F257" s="5">
        <v>6.6479616545439043E-3</v>
      </c>
      <c r="G257" s="10">
        <v>5.9662099999999899E-2</v>
      </c>
      <c r="H257" s="10">
        <v>6.08318390591569E-2</v>
      </c>
      <c r="I257" s="10">
        <v>0.37131308563110399</v>
      </c>
      <c r="J257" s="10">
        <v>0.25539777605389502</v>
      </c>
    </row>
    <row r="258" spans="2:10" x14ac:dyDescent="0.25">
      <c r="B258" s="32">
        <v>27969221000129</v>
      </c>
      <c r="C258" s="4" t="s">
        <v>720</v>
      </c>
      <c r="D258" s="3" t="s">
        <v>10</v>
      </c>
      <c r="E258" s="11">
        <v>4</v>
      </c>
      <c r="F258" s="5">
        <v>-1.1130867168960807E-7</v>
      </c>
      <c r="G258" s="10">
        <v>6.28856E-2</v>
      </c>
      <c r="H258" s="10">
        <v>6.7895563200971495E-2</v>
      </c>
      <c r="I258" s="10">
        <v>0.16965620328848999</v>
      </c>
      <c r="J258" s="10">
        <v>0.20765430174386099</v>
      </c>
    </row>
    <row r="259" spans="2:10" x14ac:dyDescent="0.25">
      <c r="B259" s="32">
        <v>27969227000104</v>
      </c>
      <c r="C259" s="4" t="s">
        <v>716</v>
      </c>
      <c r="D259" s="3" t="s">
        <v>10</v>
      </c>
      <c r="E259" s="11">
        <v>4</v>
      </c>
      <c r="F259" s="5">
        <v>-7.7348599910316312E-9</v>
      </c>
      <c r="G259" s="10">
        <v>6.5046299999999904E-2</v>
      </c>
      <c r="H259" s="10">
        <v>6.7108387956357707E-2</v>
      </c>
      <c r="I259" s="10">
        <v>0.138582492372682</v>
      </c>
      <c r="J259" s="10">
        <v>0.208292731387861</v>
      </c>
    </row>
    <row r="260" spans="2:10" x14ac:dyDescent="0.25">
      <c r="B260" s="32">
        <v>27974862000171</v>
      </c>
      <c r="C260" s="4" t="s">
        <v>216</v>
      </c>
      <c r="D260" s="3" t="s">
        <v>2</v>
      </c>
      <c r="E260" s="11">
        <v>4</v>
      </c>
      <c r="F260" s="5">
        <v>0.20053382723045618</v>
      </c>
      <c r="G260" s="10">
        <v>0.109707</v>
      </c>
      <c r="H260" s="10">
        <v>6.1875360937796699E-2</v>
      </c>
      <c r="I260" s="10">
        <v>0.34191710346162901</v>
      </c>
      <c r="J260" s="10">
        <v>0.25368782573746701</v>
      </c>
    </row>
    <row r="261" spans="2:10" x14ac:dyDescent="0.25">
      <c r="B261" s="32">
        <v>27974870000118</v>
      </c>
      <c r="C261" s="4" t="s">
        <v>680</v>
      </c>
      <c r="D261" s="3" t="s">
        <v>2</v>
      </c>
      <c r="E261" s="11">
        <v>4</v>
      </c>
      <c r="F261" s="5">
        <v>0.25469583204291879</v>
      </c>
      <c r="G261" s="10">
        <v>7.8615000000000101E-2</v>
      </c>
      <c r="H261" s="10">
        <v>6.4227039823157306E-2</v>
      </c>
      <c r="I261" s="10">
        <v>0.28763851104770799</v>
      </c>
      <c r="J261" s="10">
        <v>0.23463830356799101</v>
      </c>
    </row>
    <row r="262" spans="2:10" x14ac:dyDescent="0.25">
      <c r="B262" s="32">
        <v>27974894000177</v>
      </c>
      <c r="C262" s="4" t="s">
        <v>119</v>
      </c>
      <c r="D262" s="3" t="s">
        <v>2</v>
      </c>
      <c r="E262" s="11">
        <v>4</v>
      </c>
      <c r="F262" s="5">
        <v>0.23990164770585509</v>
      </c>
      <c r="G262" s="10">
        <v>0.1114388</v>
      </c>
      <c r="H262" s="10">
        <v>4.9936580758083202E-2</v>
      </c>
      <c r="I262" s="10">
        <v>0.23444696063713399</v>
      </c>
      <c r="J262" s="10">
        <v>0.204948500700641</v>
      </c>
    </row>
    <row r="263" spans="2:10" x14ac:dyDescent="0.25">
      <c r="B263" s="32">
        <v>27974899000108</v>
      </c>
      <c r="C263" s="4" t="s">
        <v>384</v>
      </c>
      <c r="D263" s="3" t="s">
        <v>2</v>
      </c>
      <c r="E263" s="11">
        <v>4</v>
      </c>
      <c r="F263" s="5">
        <v>0.29612437513177042</v>
      </c>
      <c r="G263" s="10">
        <v>3.0928400000000099E-2</v>
      </c>
      <c r="H263" s="10">
        <v>2.9727489600701401E-2</v>
      </c>
      <c r="I263" s="10">
        <v>0.101174601373206</v>
      </c>
      <c r="J263" s="10">
        <v>0.12934889759637599</v>
      </c>
    </row>
    <row r="264" spans="2:10" x14ac:dyDescent="0.25">
      <c r="B264" s="32">
        <v>27974904000174</v>
      </c>
      <c r="C264" s="4" t="s">
        <v>359</v>
      </c>
      <c r="D264" s="3" t="s">
        <v>2</v>
      </c>
      <c r="E264" s="11">
        <v>4</v>
      </c>
      <c r="F264" s="5">
        <v>0.15734930296515021</v>
      </c>
      <c r="G264" s="10">
        <v>6.0213299999999997E-2</v>
      </c>
      <c r="H264" s="10">
        <v>4.3761033491784798E-2</v>
      </c>
      <c r="I264" s="10">
        <v>0.23900246446950099</v>
      </c>
      <c r="J264" s="10">
        <v>0.22084574467753701</v>
      </c>
    </row>
    <row r="265" spans="2:10" x14ac:dyDescent="0.25">
      <c r="B265" s="32">
        <v>28038025000101</v>
      </c>
      <c r="C265" s="4" t="s">
        <v>711</v>
      </c>
      <c r="D265" s="3" t="s">
        <v>10</v>
      </c>
      <c r="E265" s="11">
        <v>4</v>
      </c>
      <c r="F265" s="5">
        <v>4.0783450369785285E-3</v>
      </c>
      <c r="G265" s="10">
        <v>9.5383100000000096E-2</v>
      </c>
      <c r="H265" s="10">
        <v>9.6749897100232296E-2</v>
      </c>
      <c r="I265" s="10">
        <v>0.337496209301684</v>
      </c>
      <c r="J265" s="10">
        <v>0.262404864873861</v>
      </c>
    </row>
    <row r="266" spans="2:10" x14ac:dyDescent="0.25">
      <c r="B266" s="32">
        <v>28046930000103</v>
      </c>
      <c r="C266" s="4" t="s">
        <v>144</v>
      </c>
      <c r="D266" s="3" t="s">
        <v>8</v>
      </c>
      <c r="E266" s="11">
        <v>4</v>
      </c>
      <c r="F266" s="5">
        <v>0.17728788896228498</v>
      </c>
      <c r="G266" s="10">
        <v>0.14546610239717001</v>
      </c>
      <c r="H266" s="10">
        <v>9.7681169616051999E-2</v>
      </c>
      <c r="I266" s="10">
        <v>0.348200639155203</v>
      </c>
      <c r="J266" s="10">
        <v>0.26601971345095099</v>
      </c>
    </row>
    <row r="267" spans="2:10" x14ac:dyDescent="0.25">
      <c r="B267" s="32">
        <v>28047210000154</v>
      </c>
      <c r="C267" s="4" t="s">
        <v>80</v>
      </c>
      <c r="D267" s="3" t="s">
        <v>8</v>
      </c>
      <c r="E267" s="11">
        <v>4</v>
      </c>
      <c r="F267" s="5">
        <v>0.36252613963758062</v>
      </c>
      <c r="G267" s="10">
        <v>7.1391399999999994E-2</v>
      </c>
      <c r="H267" s="10">
        <v>4.6844253283595101E-2</v>
      </c>
      <c r="I267" s="10">
        <v>0.26995968797445202</v>
      </c>
      <c r="J267" s="10">
        <v>0.221147183544909</v>
      </c>
    </row>
    <row r="268" spans="2:10" x14ac:dyDescent="0.25">
      <c r="B268" s="32">
        <v>28075068000159</v>
      </c>
      <c r="C268" s="4" t="s">
        <v>713</v>
      </c>
      <c r="D268" s="3" t="s">
        <v>8</v>
      </c>
      <c r="E268" s="11">
        <v>4</v>
      </c>
      <c r="F268" s="5">
        <v>-6.0082114382589143E-9</v>
      </c>
      <c r="G268" s="10">
        <v>7.4163299999999904E-2</v>
      </c>
      <c r="H268" s="10">
        <v>7.9077723172908301E-2</v>
      </c>
      <c r="I268" s="10">
        <v>0.135079489489138</v>
      </c>
      <c r="J268" s="10">
        <v>0.203198887271552</v>
      </c>
    </row>
    <row r="269" spans="2:10" x14ac:dyDescent="0.25">
      <c r="B269" s="32">
        <v>28075132000100</v>
      </c>
      <c r="C269" s="4" t="s">
        <v>415</v>
      </c>
      <c r="D269" s="3" t="s">
        <v>8</v>
      </c>
      <c r="E269" s="11">
        <v>4</v>
      </c>
      <c r="F269" s="5">
        <v>6.7752356605239109E-2</v>
      </c>
      <c r="G269" s="10">
        <v>6.19884000000002E-2</v>
      </c>
      <c r="H269" s="10">
        <v>5.9008142740037697E-2</v>
      </c>
      <c r="I269" s="10">
        <v>0.35888745728530602</v>
      </c>
      <c r="J269" s="10">
        <v>0.245572923716317</v>
      </c>
    </row>
    <row r="270" spans="2:10" x14ac:dyDescent="0.25">
      <c r="B270" s="32">
        <v>28075401000120</v>
      </c>
      <c r="C270" s="4" t="s">
        <v>342</v>
      </c>
      <c r="D270" s="3" t="s">
        <v>8</v>
      </c>
      <c r="E270" s="11">
        <v>4</v>
      </c>
      <c r="F270" s="5">
        <v>9.8440522355387722E-2</v>
      </c>
      <c r="G270" s="10">
        <v>6.6376699999999997E-2</v>
      </c>
      <c r="H270" s="10">
        <v>5.9789342666135302E-2</v>
      </c>
      <c r="I270" s="10">
        <v>0.38467905357193799</v>
      </c>
      <c r="J270" s="10">
        <v>0.250421205246321</v>
      </c>
    </row>
    <row r="271" spans="2:10" x14ac:dyDescent="0.25">
      <c r="B271" s="32">
        <v>28206392000169</v>
      </c>
      <c r="C271" s="4" t="s">
        <v>280</v>
      </c>
      <c r="D271" s="3" t="s">
        <v>2</v>
      </c>
      <c r="E271" s="11">
        <v>4</v>
      </c>
      <c r="F271" s="5">
        <v>0.1357338088050464</v>
      </c>
      <c r="G271" s="10">
        <v>0.136947160510802</v>
      </c>
      <c r="H271" s="10">
        <v>9.7681169616051999E-2</v>
      </c>
      <c r="I271" s="10">
        <v>0.348200639155203</v>
      </c>
      <c r="J271" s="10">
        <v>0.26601971345095099</v>
      </c>
    </row>
    <row r="272" spans="2:10" x14ac:dyDescent="0.25">
      <c r="B272" s="32">
        <v>28254513000148</v>
      </c>
      <c r="C272" s="4" t="s">
        <v>709</v>
      </c>
      <c r="D272" s="3" t="s">
        <v>10</v>
      </c>
      <c r="E272" s="11">
        <v>4</v>
      </c>
      <c r="F272" s="5">
        <v>1.1426294164810847E-2</v>
      </c>
      <c r="G272" s="10">
        <v>9.6470499999999904E-2</v>
      </c>
      <c r="H272" s="10">
        <v>9.6749897100232296E-2</v>
      </c>
      <c r="I272" s="10">
        <v>0.337496209301684</v>
      </c>
      <c r="J272" s="10">
        <v>0.262404864873861</v>
      </c>
    </row>
    <row r="273" spans="2:10" x14ac:dyDescent="0.25">
      <c r="B273" s="32">
        <v>28254516000181</v>
      </c>
      <c r="C273" s="4" t="s">
        <v>712</v>
      </c>
      <c r="D273" s="3" t="s">
        <v>10</v>
      </c>
      <c r="E273" s="11">
        <v>4</v>
      </c>
      <c r="F273" s="5">
        <v>3.3802637030654562E-3</v>
      </c>
      <c r="G273" s="10">
        <v>9.5287999999999998E-2</v>
      </c>
      <c r="H273" s="10">
        <v>9.6749897100232296E-2</v>
      </c>
      <c r="I273" s="10">
        <v>0.337496209301684</v>
      </c>
      <c r="J273" s="10">
        <v>0.262404864873861</v>
      </c>
    </row>
    <row r="274" spans="2:10" x14ac:dyDescent="0.25">
      <c r="B274" s="32">
        <v>28254529000150</v>
      </c>
      <c r="C274" s="4" t="s">
        <v>388</v>
      </c>
      <c r="D274" s="3" t="s">
        <v>10</v>
      </c>
      <c r="E274" s="11">
        <v>4</v>
      </c>
      <c r="F274" s="5">
        <v>0.12674144741824334</v>
      </c>
      <c r="G274" s="10">
        <v>7.0816000000000004E-2</v>
      </c>
      <c r="H274" s="10">
        <v>6.2658675928503701E-2</v>
      </c>
      <c r="I274" s="10">
        <v>0.27474808518464999</v>
      </c>
      <c r="J274" s="10">
        <v>0.251063330963682</v>
      </c>
    </row>
    <row r="275" spans="2:10" x14ac:dyDescent="0.25">
      <c r="B275" s="32">
        <v>28254533000119</v>
      </c>
      <c r="C275" s="4" t="s">
        <v>704</v>
      </c>
      <c r="D275" s="3" t="s">
        <v>10</v>
      </c>
      <c r="E275" s="11">
        <v>4</v>
      </c>
      <c r="F275" s="5">
        <v>4.6798179678607714E-2</v>
      </c>
      <c r="G275" s="10">
        <v>7.4573500000000098E-2</v>
      </c>
      <c r="H275" s="10">
        <v>7.0523676865176493E-2</v>
      </c>
      <c r="I275" s="10">
        <v>0.133501553702016</v>
      </c>
      <c r="J275" s="10">
        <v>0.199855311426301</v>
      </c>
    </row>
    <row r="276" spans="2:10" x14ac:dyDescent="0.25">
      <c r="B276" s="32">
        <v>28254539000196</v>
      </c>
      <c r="C276" s="4" t="s">
        <v>707</v>
      </c>
      <c r="D276" s="3" t="s">
        <v>10</v>
      </c>
      <c r="E276" s="11">
        <v>4</v>
      </c>
      <c r="F276" s="5">
        <v>3.1735303453779319E-2</v>
      </c>
      <c r="G276" s="10">
        <v>6.5220700000000006E-2</v>
      </c>
      <c r="H276" s="10">
        <v>6.4488658756356898E-2</v>
      </c>
      <c r="I276" s="10">
        <v>0.22983129903545099</v>
      </c>
      <c r="J276" s="10">
        <v>0.23216461924880699</v>
      </c>
    </row>
    <row r="277" spans="2:10" x14ac:dyDescent="0.25">
      <c r="B277" s="32">
        <v>28254542000100</v>
      </c>
      <c r="C277" s="4" t="s">
        <v>364</v>
      </c>
      <c r="D277" s="3" t="s">
        <v>10</v>
      </c>
      <c r="E277" s="11">
        <v>4</v>
      </c>
      <c r="F277" s="5">
        <v>0.15132919043358117</v>
      </c>
      <c r="G277" s="10">
        <v>0.1184236</v>
      </c>
      <c r="H277" s="10">
        <v>6.1875360937796699E-2</v>
      </c>
      <c r="I277" s="10">
        <v>0.34191710346162901</v>
      </c>
      <c r="J277" s="10">
        <v>0.25368782573746701</v>
      </c>
    </row>
    <row r="278" spans="2:10" x14ac:dyDescent="0.25">
      <c r="B278" s="32">
        <v>28320881000147</v>
      </c>
      <c r="C278" s="4" t="s">
        <v>291</v>
      </c>
      <c r="D278" s="3" t="s">
        <v>2</v>
      </c>
      <c r="E278" s="11">
        <v>4</v>
      </c>
      <c r="F278" s="5">
        <v>0.19271871905637059</v>
      </c>
      <c r="G278" s="10">
        <v>6.9171400000000105E-2</v>
      </c>
      <c r="H278" s="10">
        <v>5.12277449640779E-2</v>
      </c>
      <c r="I278" s="10">
        <v>0.20765190550867499</v>
      </c>
      <c r="J278" s="10">
        <v>0.209467676159656</v>
      </c>
    </row>
    <row r="279" spans="2:10" x14ac:dyDescent="0.25">
      <c r="B279" s="32">
        <v>28454147000170</v>
      </c>
      <c r="C279" s="4" t="s">
        <v>723</v>
      </c>
      <c r="D279" s="3" t="s">
        <v>31</v>
      </c>
      <c r="E279" s="11">
        <v>4</v>
      </c>
      <c r="F279" s="5">
        <v>-6.3369971148076656E-7</v>
      </c>
      <c r="G279" s="10">
        <v>6.4866470000000107E-2</v>
      </c>
      <c r="H279" s="10">
        <v>7.4742118462542806E-2</v>
      </c>
      <c r="I279" s="10">
        <v>0.13664850934223599</v>
      </c>
      <c r="J279" s="10">
        <v>0.196499430774315</v>
      </c>
    </row>
    <row r="280" spans="2:10" x14ac:dyDescent="0.25">
      <c r="B280" s="32">
        <v>28491477000136</v>
      </c>
      <c r="C280" s="4" t="s">
        <v>690</v>
      </c>
      <c r="D280" s="3" t="s">
        <v>3</v>
      </c>
      <c r="E280" s="11">
        <v>4</v>
      </c>
      <c r="F280" s="5">
        <v>0.11018355646134087</v>
      </c>
      <c r="G280" s="10">
        <v>8.9873999999999996E-2</v>
      </c>
      <c r="H280" s="10">
        <v>7.1050075230446999E-2</v>
      </c>
      <c r="I280" s="10">
        <v>0.13056953765846399</v>
      </c>
      <c r="J280" s="10">
        <v>0.19574247897718999</v>
      </c>
    </row>
    <row r="281" spans="2:10" x14ac:dyDescent="0.25">
      <c r="B281" s="32">
        <v>28491491000130</v>
      </c>
      <c r="C281" s="4" t="s">
        <v>688</v>
      </c>
      <c r="D281" s="3" t="s">
        <v>3</v>
      </c>
      <c r="E281" s="11">
        <v>4</v>
      </c>
      <c r="F281" s="5">
        <v>0.11501104533102306</v>
      </c>
      <c r="G281" s="10">
        <v>9.6808723999999999E-2</v>
      </c>
      <c r="H281" s="10">
        <v>7.7427237324979997E-2</v>
      </c>
      <c r="I281" s="10">
        <v>0.14249717407686499</v>
      </c>
      <c r="J281" s="10">
        <v>0.20000727077077099</v>
      </c>
    </row>
    <row r="282" spans="2:10" x14ac:dyDescent="0.25">
      <c r="B282" s="32">
        <v>28491503000126</v>
      </c>
      <c r="C282" s="4" t="s">
        <v>714</v>
      </c>
      <c r="D282" s="3" t="s">
        <v>3</v>
      </c>
      <c r="E282" s="11">
        <v>4</v>
      </c>
      <c r="F282" s="5">
        <v>-9.7178050853840003E-9</v>
      </c>
      <c r="G282" s="10">
        <v>7.5819999999999999E-2</v>
      </c>
      <c r="H282" s="10">
        <v>7.9903913982843702E-2</v>
      </c>
      <c r="I282" s="10">
        <v>0.13140005363743401</v>
      </c>
      <c r="J282" s="10">
        <v>0.20549013242057601</v>
      </c>
    </row>
    <row r="283" spans="2:10" x14ac:dyDescent="0.25">
      <c r="B283" s="32">
        <v>28502058000152</v>
      </c>
      <c r="C283" s="4" t="s">
        <v>134</v>
      </c>
      <c r="D283" s="3" t="s">
        <v>3</v>
      </c>
      <c r="E283" s="11">
        <v>4</v>
      </c>
      <c r="F283" s="5">
        <v>0.273993381321253</v>
      </c>
      <c r="G283" s="10">
        <v>6.4437999999999995E-2</v>
      </c>
      <c r="H283" s="10">
        <v>4.1966683921256201E-2</v>
      </c>
      <c r="I283" s="10">
        <v>0.21287500000000001</v>
      </c>
      <c r="J283" s="10">
        <v>0.21810216579905001</v>
      </c>
    </row>
    <row r="284" spans="2:10" x14ac:dyDescent="0.25">
      <c r="B284" s="32">
        <v>28516239000138</v>
      </c>
      <c r="C284" s="4" t="s">
        <v>514</v>
      </c>
      <c r="D284" s="3" t="s">
        <v>9</v>
      </c>
      <c r="E284" s="11">
        <v>4</v>
      </c>
      <c r="F284" s="5">
        <v>-8.7206253064371882E-8</v>
      </c>
      <c r="G284" s="10">
        <v>4.0891080000000003E-2</v>
      </c>
      <c r="H284" s="10">
        <v>5.2779238098803201E-2</v>
      </c>
      <c r="I284" s="10">
        <v>0.20872002491435701</v>
      </c>
      <c r="J284" s="10">
        <v>0.212595064984648</v>
      </c>
    </row>
    <row r="285" spans="2:10" x14ac:dyDescent="0.25">
      <c r="B285" s="32">
        <v>28558392000128</v>
      </c>
      <c r="C285" s="4" t="s">
        <v>685</v>
      </c>
      <c r="D285" s="3" t="s">
        <v>2</v>
      </c>
      <c r="E285" s="11">
        <v>4</v>
      </c>
      <c r="F285" s="5">
        <v>0.1206238836066601</v>
      </c>
      <c r="G285" s="10">
        <v>9.6493600000000096E-2</v>
      </c>
      <c r="H285" s="10">
        <v>8.0730737361906807E-2</v>
      </c>
      <c r="I285" s="10">
        <v>0.11612124000690199</v>
      </c>
      <c r="J285" s="10">
        <v>0.20703502107299901</v>
      </c>
    </row>
    <row r="286" spans="2:10" x14ac:dyDescent="0.25">
      <c r="B286" s="32">
        <v>28580779000180</v>
      </c>
      <c r="C286" s="4" t="s">
        <v>226</v>
      </c>
      <c r="D286" s="3" t="s">
        <v>31</v>
      </c>
      <c r="E286" s="11">
        <v>4</v>
      </c>
      <c r="F286" s="5">
        <v>0.18398590467593107</v>
      </c>
      <c r="G286" s="10">
        <v>8.6464249999999895E-2</v>
      </c>
      <c r="H286" s="10">
        <v>5.4851458150738198E-2</v>
      </c>
      <c r="I286" s="10">
        <v>0.25423334453607699</v>
      </c>
      <c r="J286" s="10">
        <v>0.22707558302313199</v>
      </c>
    </row>
    <row r="287" spans="2:10" x14ac:dyDescent="0.25">
      <c r="B287" s="32">
        <v>28581588000133</v>
      </c>
      <c r="C287" s="4" t="s">
        <v>502</v>
      </c>
      <c r="D287" s="3" t="s">
        <v>503</v>
      </c>
      <c r="E287" s="11">
        <v>4</v>
      </c>
      <c r="F287" s="5">
        <v>-3.7254048994818173E-8</v>
      </c>
      <c r="G287" s="10">
        <v>2.0265399999999999E-2</v>
      </c>
      <c r="H287" s="10">
        <v>2.29060164214154E-2</v>
      </c>
      <c r="I287" s="10">
        <v>1.7608624975092E-2</v>
      </c>
      <c r="J287" s="10">
        <v>7.8876848182038606E-2</v>
      </c>
    </row>
    <row r="288" spans="2:10" x14ac:dyDescent="0.25">
      <c r="B288" s="32">
        <v>28581588000133</v>
      </c>
      <c r="C288" s="4" t="s">
        <v>502</v>
      </c>
      <c r="D288" s="3" t="s">
        <v>504</v>
      </c>
      <c r="E288" s="11">
        <v>4</v>
      </c>
      <c r="F288" s="5">
        <v>-3.7254048994818173E-8</v>
      </c>
      <c r="G288" s="10">
        <v>2.0265399999999999E-2</v>
      </c>
      <c r="H288" s="10">
        <v>2.29060164214154E-2</v>
      </c>
      <c r="I288" s="10">
        <v>1.7608624975092E-2</v>
      </c>
      <c r="J288" s="10">
        <v>7.8876848182038606E-2</v>
      </c>
    </row>
    <row r="289" spans="2:10" x14ac:dyDescent="0.25">
      <c r="B289" s="32">
        <v>28653832000126</v>
      </c>
      <c r="C289" s="4" t="s">
        <v>726</v>
      </c>
      <c r="D289" s="3" t="s">
        <v>2</v>
      </c>
      <c r="E289" s="11">
        <v>4</v>
      </c>
      <c r="F289" s="5">
        <v>-2.8225325058220062E-6</v>
      </c>
      <c r="G289" s="10">
        <v>2.8296600000000002E-2</v>
      </c>
      <c r="H289" s="10">
        <v>7.4742118462542806E-2</v>
      </c>
      <c r="I289" s="10">
        <v>0.13664850934223599</v>
      </c>
      <c r="J289" s="10">
        <v>0.196499430774315</v>
      </c>
    </row>
    <row r="290" spans="2:10" x14ac:dyDescent="0.25">
      <c r="B290" s="32">
        <v>28692448000132</v>
      </c>
      <c r="C290" s="4" t="s">
        <v>727</v>
      </c>
      <c r="D290" s="3" t="s">
        <v>2</v>
      </c>
      <c r="E290" s="11">
        <v>4</v>
      </c>
      <c r="F290" s="5">
        <v>-2.7281491408174132E-6</v>
      </c>
      <c r="G290" s="10">
        <v>2.9550400000000001E-2</v>
      </c>
      <c r="H290" s="10">
        <v>7.5270591121739699E-2</v>
      </c>
      <c r="I290" s="10">
        <v>0.157765368461245</v>
      </c>
      <c r="J290" s="10">
        <v>0.19618321197946201</v>
      </c>
    </row>
    <row r="291" spans="2:10" x14ac:dyDescent="0.25">
      <c r="B291" s="32">
        <v>28692566000140</v>
      </c>
      <c r="C291" s="4" t="s">
        <v>728</v>
      </c>
      <c r="D291" s="3" t="s">
        <v>6</v>
      </c>
      <c r="E291" s="11">
        <v>4</v>
      </c>
      <c r="F291" s="5">
        <v>-3.2886285157578814E-6</v>
      </c>
      <c r="G291" s="10">
        <v>2.1631000000000001E-2</v>
      </c>
      <c r="H291" s="10">
        <v>7.2630823880420997E-2</v>
      </c>
      <c r="I291" s="10">
        <v>0.13824857762918599</v>
      </c>
      <c r="J291" s="10">
        <v>0.200335584245874</v>
      </c>
    </row>
    <row r="292" spans="2:10" x14ac:dyDescent="0.25">
      <c r="B292" s="32">
        <v>28747775000144</v>
      </c>
      <c r="C292" s="4" t="s">
        <v>518</v>
      </c>
      <c r="D292" s="3" t="s">
        <v>2</v>
      </c>
      <c r="E292" s="11">
        <v>4</v>
      </c>
      <c r="F292" s="5">
        <v>-1.7551984819922803E-7</v>
      </c>
      <c r="G292" s="10">
        <v>4.6530699999999897E-2</v>
      </c>
      <c r="H292" s="10">
        <v>5.3296911160970899E-2</v>
      </c>
      <c r="I292" s="10">
        <v>0.221963352433726</v>
      </c>
      <c r="J292" s="10">
        <v>0.21451833402809201</v>
      </c>
    </row>
    <row r="293" spans="2:10" x14ac:dyDescent="0.25">
      <c r="B293" s="32">
        <v>28788566000149</v>
      </c>
      <c r="C293" s="4" t="s">
        <v>694</v>
      </c>
      <c r="D293" s="3" t="s">
        <v>2</v>
      </c>
      <c r="E293" s="11">
        <v>4</v>
      </c>
      <c r="F293" s="5">
        <v>0.10104142407958935</v>
      </c>
      <c r="G293" s="10">
        <v>0.1036096</v>
      </c>
      <c r="H293" s="10">
        <v>8.1834153367568399E-2</v>
      </c>
      <c r="I293" s="10">
        <v>0.12758712856329399</v>
      </c>
      <c r="J293" s="10">
        <v>0.214613775313095</v>
      </c>
    </row>
    <row r="294" spans="2:10" x14ac:dyDescent="0.25">
      <c r="B294" s="32">
        <v>28849759000162</v>
      </c>
      <c r="C294" s="4" t="s">
        <v>366</v>
      </c>
      <c r="D294" s="3" t="s">
        <v>10</v>
      </c>
      <c r="E294" s="11">
        <v>4</v>
      </c>
      <c r="F294" s="5">
        <v>0.14475490164299037</v>
      </c>
      <c r="G294" s="10">
        <v>5.4480899999999902E-2</v>
      </c>
      <c r="H294" s="10">
        <v>4.53015066057358E-2</v>
      </c>
      <c r="I294" s="10">
        <v>0.26942801821131401</v>
      </c>
      <c r="J294" s="10">
        <v>0.22573209267479</v>
      </c>
    </row>
    <row r="295" spans="2:10" x14ac:dyDescent="0.25">
      <c r="B295" s="32">
        <v>28849765000110</v>
      </c>
      <c r="C295" s="4" t="s">
        <v>351</v>
      </c>
      <c r="D295" s="3" t="s">
        <v>10</v>
      </c>
      <c r="E295" s="11">
        <v>4</v>
      </c>
      <c r="F295" s="5">
        <v>0.15982036005382036</v>
      </c>
      <c r="G295" s="10">
        <v>6.5486500000000003E-2</v>
      </c>
      <c r="H295" s="10">
        <v>4.53015066057358E-2</v>
      </c>
      <c r="I295" s="10">
        <v>0.26942801821131401</v>
      </c>
      <c r="J295" s="10">
        <v>0.22573209267479</v>
      </c>
    </row>
    <row r="296" spans="2:10" x14ac:dyDescent="0.25">
      <c r="B296" s="32">
        <v>28849770000122</v>
      </c>
      <c r="C296" s="4" t="s">
        <v>377</v>
      </c>
      <c r="D296" s="3" t="s">
        <v>10</v>
      </c>
      <c r="E296" s="11">
        <v>4</v>
      </c>
      <c r="F296" s="5">
        <v>6.4551669072265602E-2</v>
      </c>
      <c r="G296" s="10">
        <v>4.4741599999999999E-2</v>
      </c>
      <c r="H296" s="10">
        <v>4.1197851270817501E-2</v>
      </c>
      <c r="I296" s="10">
        <v>0.188918296328971</v>
      </c>
      <c r="J296" s="10">
        <v>0.212853874160541</v>
      </c>
    </row>
    <row r="297" spans="2:10" x14ac:dyDescent="0.25">
      <c r="B297" s="32">
        <v>28849777000144</v>
      </c>
      <c r="C297" s="4" t="s">
        <v>492</v>
      </c>
      <c r="D297" s="3" t="s">
        <v>10</v>
      </c>
      <c r="E297" s="11">
        <v>4</v>
      </c>
      <c r="F297" s="5">
        <v>-1.2963025079985567E-8</v>
      </c>
      <c r="G297" s="10">
        <v>3.1057799999999899E-2</v>
      </c>
      <c r="H297" s="10">
        <v>3.2519633024359999E-2</v>
      </c>
      <c r="I297" s="10">
        <v>0.10920584839443501</v>
      </c>
      <c r="J297" s="10">
        <v>0.12619510313527799</v>
      </c>
    </row>
    <row r="298" spans="2:10" x14ac:dyDescent="0.25">
      <c r="B298" s="32">
        <v>28849794000181</v>
      </c>
      <c r="C298" s="4" t="s">
        <v>395</v>
      </c>
      <c r="D298" s="3" t="s">
        <v>10</v>
      </c>
      <c r="E298" s="11">
        <v>4</v>
      </c>
      <c r="F298" s="5">
        <v>0.10079749409757145</v>
      </c>
      <c r="G298" s="10">
        <v>3.8102299999999999E-2</v>
      </c>
      <c r="H298" s="10">
        <v>4.3248047110970599E-2</v>
      </c>
      <c r="I298" s="10">
        <v>0.24212709304111801</v>
      </c>
      <c r="J298" s="10">
        <v>0.22185148527002199</v>
      </c>
    </row>
    <row r="299" spans="2:10" x14ac:dyDescent="0.25">
      <c r="B299" s="32">
        <v>28881163000140</v>
      </c>
      <c r="C299" s="4" t="s">
        <v>435</v>
      </c>
      <c r="D299" s="3" t="s">
        <v>10</v>
      </c>
      <c r="E299" s="11">
        <v>4</v>
      </c>
      <c r="F299" s="5">
        <v>6.965456932897976E-2</v>
      </c>
      <c r="G299" s="10">
        <v>3.9985200000000103E-2</v>
      </c>
      <c r="H299" s="10">
        <v>3.6849662824797597E-2</v>
      </c>
      <c r="I299" s="10">
        <v>0.13195440917416201</v>
      </c>
      <c r="J299" s="10">
        <v>0.13846408409132799</v>
      </c>
    </row>
    <row r="300" spans="2:10" x14ac:dyDescent="0.25">
      <c r="B300" s="32">
        <v>28881169000117</v>
      </c>
      <c r="C300" s="4" t="s">
        <v>478</v>
      </c>
      <c r="D300" s="3" t="s">
        <v>10</v>
      </c>
      <c r="E300" s="11">
        <v>4</v>
      </c>
      <c r="F300" s="5">
        <v>-2.8585532097914788E-9</v>
      </c>
      <c r="G300" s="10">
        <v>4.1576599999999998E-2</v>
      </c>
      <c r="H300" s="10">
        <v>4.2991648474026499E-2</v>
      </c>
      <c r="I300" s="10">
        <v>0.22136347615930699</v>
      </c>
      <c r="J300" s="10">
        <v>0.21806101192862301</v>
      </c>
    </row>
    <row r="301" spans="2:10" x14ac:dyDescent="0.25">
      <c r="B301" s="32">
        <v>28881178000108</v>
      </c>
      <c r="C301" s="4" t="s">
        <v>644</v>
      </c>
      <c r="D301" s="3" t="s">
        <v>10</v>
      </c>
      <c r="E301" s="11">
        <v>4</v>
      </c>
      <c r="F301" s="5">
        <v>0.14777935822622817</v>
      </c>
      <c r="G301" s="10">
        <v>5.7271400000000097E-2</v>
      </c>
      <c r="H301" s="10">
        <v>4.0685354721592397E-2</v>
      </c>
      <c r="I301" s="10">
        <v>0.16971260487993101</v>
      </c>
      <c r="J301" s="10">
        <v>0.19768648189799601</v>
      </c>
    </row>
    <row r="302" spans="2:10" x14ac:dyDescent="0.25">
      <c r="B302" s="32">
        <v>28881206000197</v>
      </c>
      <c r="C302" s="4" t="s">
        <v>390</v>
      </c>
      <c r="D302" s="3" t="s">
        <v>10</v>
      </c>
      <c r="E302" s="11">
        <v>4</v>
      </c>
      <c r="F302" s="5">
        <v>0.11706254913102877</v>
      </c>
      <c r="G302" s="10">
        <v>4.5562499999999999E-2</v>
      </c>
      <c r="H302" s="10">
        <v>3.9149378138134502E-2</v>
      </c>
      <c r="I302" s="10">
        <v>0.16400148754183699</v>
      </c>
      <c r="J302" s="10">
        <v>0.16055902506666</v>
      </c>
    </row>
    <row r="303" spans="2:10" x14ac:dyDescent="0.25">
      <c r="B303" s="32">
        <v>28911614000144</v>
      </c>
      <c r="C303" s="4" t="s">
        <v>703</v>
      </c>
      <c r="D303" s="3" t="s">
        <v>2</v>
      </c>
      <c r="E303" s="11">
        <v>4</v>
      </c>
      <c r="F303" s="5">
        <v>4.1141187020355442E-2</v>
      </c>
      <c r="G303" s="10">
        <v>7.9146030000000006E-2</v>
      </c>
      <c r="H303" s="10">
        <v>6.9997537213523101E-2</v>
      </c>
      <c r="I303" s="10">
        <v>0.140938808146371</v>
      </c>
      <c r="J303" s="10">
        <v>0.19989243387146</v>
      </c>
    </row>
    <row r="304" spans="2:10" x14ac:dyDescent="0.25">
      <c r="B304" s="32">
        <v>28914119000199</v>
      </c>
      <c r="C304" s="4" t="s">
        <v>494</v>
      </c>
      <c r="D304" s="3" t="s">
        <v>10</v>
      </c>
      <c r="E304" s="11">
        <v>4</v>
      </c>
      <c r="F304" s="5">
        <v>-1.6376396439428134E-8</v>
      </c>
      <c r="G304" s="10">
        <v>3.3254799999999897E-2</v>
      </c>
      <c r="H304" s="10">
        <v>3.5319347446148598E-2</v>
      </c>
      <c r="I304" s="10">
        <v>9.4306852528533297E-2</v>
      </c>
      <c r="J304" s="10">
        <v>0.13661651409886799</v>
      </c>
    </row>
    <row r="305" spans="2:10" x14ac:dyDescent="0.25">
      <c r="B305" s="32">
        <v>28914132000148</v>
      </c>
      <c r="C305" s="4" t="s">
        <v>459</v>
      </c>
      <c r="D305" s="3" t="s">
        <v>10</v>
      </c>
      <c r="E305" s="11">
        <v>4</v>
      </c>
      <c r="F305" s="5">
        <v>2.320298793121783E-2</v>
      </c>
      <c r="G305" s="10">
        <v>4.99794E-2</v>
      </c>
      <c r="H305" s="10">
        <v>5.12277449640779E-2</v>
      </c>
      <c r="I305" s="10">
        <v>0.20765190550867499</v>
      </c>
      <c r="J305" s="10">
        <v>0.209467676159656</v>
      </c>
    </row>
    <row r="306" spans="2:10" x14ac:dyDescent="0.25">
      <c r="B306" s="32">
        <v>28914145000117</v>
      </c>
      <c r="C306" s="4" t="s">
        <v>376</v>
      </c>
      <c r="D306" s="3" t="s">
        <v>10</v>
      </c>
      <c r="E306" s="11">
        <v>4</v>
      </c>
      <c r="F306" s="5">
        <v>0.13416279816090029</v>
      </c>
      <c r="G306" s="10">
        <v>5.8148099999999897E-2</v>
      </c>
      <c r="H306" s="10">
        <v>4.9936580758083202E-2</v>
      </c>
      <c r="I306" s="10">
        <v>0.23444696063713399</v>
      </c>
      <c r="J306" s="10">
        <v>0.204948500700641</v>
      </c>
    </row>
    <row r="307" spans="2:10" x14ac:dyDescent="0.25">
      <c r="B307" s="32">
        <v>28914164000143</v>
      </c>
      <c r="C307" s="4" t="s">
        <v>389</v>
      </c>
      <c r="D307" s="3" t="s">
        <v>10</v>
      </c>
      <c r="E307" s="11">
        <v>4</v>
      </c>
      <c r="F307" s="5">
        <v>0.10697237073582866</v>
      </c>
      <c r="G307" s="10">
        <v>5.7248E-2</v>
      </c>
      <c r="H307" s="10">
        <v>4.8647002416821301E-2</v>
      </c>
      <c r="I307" s="10">
        <v>0.29063580739558398</v>
      </c>
      <c r="J307" s="10">
        <v>0.21959852752388501</v>
      </c>
    </row>
    <row r="308" spans="2:10" x14ac:dyDescent="0.25">
      <c r="B308" s="32">
        <v>28914173000134</v>
      </c>
      <c r="C308" s="4" t="s">
        <v>387</v>
      </c>
      <c r="D308" s="3" t="s">
        <v>10</v>
      </c>
      <c r="E308" s="11">
        <v>4</v>
      </c>
      <c r="F308" s="5">
        <v>0.11884898114811719</v>
      </c>
      <c r="G308" s="10">
        <v>7.4032799999999899E-2</v>
      </c>
      <c r="H308" s="10">
        <v>4.7616480257398001E-2</v>
      </c>
      <c r="I308" s="10">
        <v>0.24510772626364999</v>
      </c>
      <c r="J308" s="10">
        <v>0.209942879010937</v>
      </c>
    </row>
    <row r="309" spans="2:10" x14ac:dyDescent="0.25">
      <c r="B309" s="32">
        <v>28914181000180</v>
      </c>
      <c r="C309" s="4" t="s">
        <v>343</v>
      </c>
      <c r="D309" s="3" t="s">
        <v>10</v>
      </c>
      <c r="E309" s="11">
        <v>4</v>
      </c>
      <c r="F309" s="5">
        <v>0.16036042294647787</v>
      </c>
      <c r="G309" s="10">
        <v>6.7142899999999894E-2</v>
      </c>
      <c r="H309" s="10">
        <v>4.63297515657339E-2</v>
      </c>
      <c r="I309" s="10">
        <v>0.273493280134397</v>
      </c>
      <c r="J309" s="10">
        <v>0.22391380606036901</v>
      </c>
    </row>
    <row r="310" spans="2:10" x14ac:dyDescent="0.25">
      <c r="B310" s="32">
        <v>29045219000199</v>
      </c>
      <c r="C310" s="4" t="s">
        <v>706</v>
      </c>
      <c r="D310" s="3" t="s">
        <v>2</v>
      </c>
      <c r="E310" s="11">
        <v>4</v>
      </c>
      <c r="F310" s="5">
        <v>2.9057345218154729E-2</v>
      </c>
      <c r="G310" s="10">
        <v>8.6810300000000007E-2</v>
      </c>
      <c r="H310" s="10">
        <v>7.1050075230446999E-2</v>
      </c>
      <c r="I310" s="10">
        <v>0.13056953765846399</v>
      </c>
      <c r="J310" s="10">
        <v>0.19574247897718999</v>
      </c>
    </row>
    <row r="311" spans="2:10" x14ac:dyDescent="0.25">
      <c r="B311" s="32">
        <v>29157501000168</v>
      </c>
      <c r="C311" s="4" t="s">
        <v>516</v>
      </c>
      <c r="D311" s="3" t="s">
        <v>29</v>
      </c>
      <c r="E311" s="11">
        <v>4</v>
      </c>
      <c r="F311" s="5">
        <v>1.8693421879497622E-2</v>
      </c>
      <c r="G311" s="10">
        <v>3.1390599999999901E-2</v>
      </c>
      <c r="H311" s="10">
        <v>3.1249539601061901E-2</v>
      </c>
      <c r="I311" s="10">
        <v>8.1608311317705101E-2</v>
      </c>
      <c r="J311" s="10">
        <v>0.13002391464024801</v>
      </c>
    </row>
    <row r="312" spans="2:10" x14ac:dyDescent="0.25">
      <c r="B312" s="32">
        <v>29196937000166</v>
      </c>
      <c r="C312" s="4" t="s">
        <v>300</v>
      </c>
      <c r="D312" s="3" t="s">
        <v>7</v>
      </c>
      <c r="E312" s="11">
        <v>4</v>
      </c>
      <c r="F312" s="5">
        <v>0.19388643736753522</v>
      </c>
      <c r="G312" s="10">
        <v>8.0381489999999903E-2</v>
      </c>
      <c r="H312" s="10">
        <v>5.84876627288426E-2</v>
      </c>
      <c r="I312" s="10">
        <v>0.35203299612629901</v>
      </c>
      <c r="J312" s="10">
        <v>0.24399445705266301</v>
      </c>
    </row>
    <row r="313" spans="2:10" x14ac:dyDescent="0.25">
      <c r="B313" s="32">
        <v>29242441000181</v>
      </c>
      <c r="C313" s="4" t="s">
        <v>403</v>
      </c>
      <c r="D313" s="3" t="s">
        <v>2</v>
      </c>
      <c r="E313" s="11">
        <v>4</v>
      </c>
      <c r="F313" s="5">
        <v>0.11152222857697376</v>
      </c>
      <c r="G313" s="10">
        <v>5.1677900000000103E-2</v>
      </c>
      <c r="H313" s="10">
        <v>4.1454194181800498E-2</v>
      </c>
      <c r="I313" s="10">
        <v>0.23411724304592799</v>
      </c>
      <c r="J313" s="10">
        <v>0.219363650767017</v>
      </c>
    </row>
    <row r="314" spans="2:10" x14ac:dyDescent="0.25">
      <c r="B314" s="32">
        <v>29626006000150</v>
      </c>
      <c r="C314" s="4" t="s">
        <v>682</v>
      </c>
      <c r="D314" s="3" t="s">
        <v>2</v>
      </c>
      <c r="E314" s="11">
        <v>4</v>
      </c>
      <c r="F314" s="5">
        <v>0.21771614297974279</v>
      </c>
      <c r="G314" s="10">
        <v>9.3676850000000006E-2</v>
      </c>
      <c r="H314" s="10">
        <v>7.3685952215761394E-2</v>
      </c>
      <c r="I314" s="10">
        <v>0.13872947693318799</v>
      </c>
      <c r="J314" s="10">
        <v>0.20054285059007801</v>
      </c>
    </row>
    <row r="315" spans="2:10" x14ac:dyDescent="0.25">
      <c r="B315" s="32">
        <v>29722437000110</v>
      </c>
      <c r="C315" s="4" t="s">
        <v>678</v>
      </c>
      <c r="D315" s="3" t="s">
        <v>2</v>
      </c>
      <c r="E315" s="11">
        <v>4</v>
      </c>
      <c r="F315" s="5">
        <v>0.17240023444080224</v>
      </c>
      <c r="G315" s="10">
        <v>0.26809699999999997</v>
      </c>
      <c r="H315" s="10">
        <v>6.8946033542520505E-2</v>
      </c>
      <c r="I315" s="10">
        <v>0.147645688197098</v>
      </c>
      <c r="J315" s="10">
        <v>0.20036449152521399</v>
      </c>
    </row>
    <row r="316" spans="2:10" x14ac:dyDescent="0.25">
      <c r="B316" s="32">
        <v>29725811000131</v>
      </c>
      <c r="C316" s="4" t="s">
        <v>683</v>
      </c>
      <c r="D316" s="3" t="s">
        <v>2</v>
      </c>
      <c r="E316" s="11">
        <v>4</v>
      </c>
      <c r="F316" s="5">
        <v>0.16331478181592007</v>
      </c>
      <c r="G316" s="10">
        <v>0.1139093</v>
      </c>
      <c r="H316" s="10">
        <v>6.9734564365565105E-2</v>
      </c>
      <c r="I316" s="10">
        <v>0.123253417917877</v>
      </c>
      <c r="J316" s="10">
        <v>0.19746365955706599</v>
      </c>
    </row>
    <row r="317" spans="2:10" x14ac:dyDescent="0.25">
      <c r="B317" s="32">
        <v>29733002000171</v>
      </c>
      <c r="C317" s="4" t="s">
        <v>212</v>
      </c>
      <c r="D317" s="3" t="s">
        <v>2</v>
      </c>
      <c r="E317" s="11">
        <v>4</v>
      </c>
      <c r="F317" s="5">
        <v>0.22675767004618588</v>
      </c>
      <c r="G317" s="10">
        <v>8.0498100000000003E-2</v>
      </c>
      <c r="H317" s="10">
        <v>5.2261819461951298E-2</v>
      </c>
      <c r="I317" s="10">
        <v>0.22356590711340299</v>
      </c>
      <c r="J317" s="10">
        <v>0.212100464382008</v>
      </c>
    </row>
    <row r="318" spans="2:10" x14ac:dyDescent="0.25">
      <c r="B318" s="32">
        <v>30378546000141</v>
      </c>
      <c r="C318" s="4" t="s">
        <v>448</v>
      </c>
      <c r="D318" s="3" t="s">
        <v>10</v>
      </c>
      <c r="E318" s="11">
        <v>4</v>
      </c>
      <c r="F318" s="5">
        <v>3.0107658083781387E-2</v>
      </c>
      <c r="G318" s="10">
        <v>4.37567000000001E-2</v>
      </c>
      <c r="H318" s="10">
        <v>4.1966683921256201E-2</v>
      </c>
      <c r="I318" s="10">
        <v>0.21287500000000001</v>
      </c>
      <c r="J318" s="10">
        <v>0.21810216579905001</v>
      </c>
    </row>
    <row r="319" spans="2:10" x14ac:dyDescent="0.25">
      <c r="B319" s="32">
        <v>30378557000121</v>
      </c>
      <c r="C319" s="4" t="s">
        <v>438</v>
      </c>
      <c r="D319" s="3" t="s">
        <v>10</v>
      </c>
      <c r="E319" s="11">
        <v>4</v>
      </c>
      <c r="F319" s="5">
        <v>5.1453803852937109E-2</v>
      </c>
      <c r="G319" s="10">
        <v>4.5929999999999999E-2</v>
      </c>
      <c r="H319" s="10">
        <v>4.1966683921256201E-2</v>
      </c>
      <c r="I319" s="10">
        <v>0.21287500000000001</v>
      </c>
      <c r="J319" s="10">
        <v>0.21810216579905001</v>
      </c>
    </row>
    <row r="320" spans="2:10" x14ac:dyDescent="0.25">
      <c r="B320" s="32">
        <v>30441447000167</v>
      </c>
      <c r="C320" s="4" t="s">
        <v>205</v>
      </c>
      <c r="D320" s="3" t="s">
        <v>3</v>
      </c>
      <c r="E320" s="11">
        <v>4</v>
      </c>
      <c r="F320" s="5">
        <v>0.20944454830907377</v>
      </c>
      <c r="G320" s="10">
        <v>4.5093507836058401E-2</v>
      </c>
      <c r="H320" s="10">
        <v>3.6849662824797597E-2</v>
      </c>
      <c r="I320" s="10">
        <v>0.13195440917416201</v>
      </c>
      <c r="J320" s="10">
        <v>0.13846408409132799</v>
      </c>
    </row>
    <row r="321" spans="2:10" x14ac:dyDescent="0.25">
      <c r="B321" s="32">
        <v>30441458000147</v>
      </c>
      <c r="C321" s="4" t="s">
        <v>179</v>
      </c>
      <c r="D321" s="3" t="s">
        <v>3</v>
      </c>
      <c r="E321" s="11">
        <v>4</v>
      </c>
      <c r="F321" s="5">
        <v>0.227465354138773</v>
      </c>
      <c r="G321" s="10">
        <v>4.0561000000000097E-2</v>
      </c>
      <c r="H321" s="10">
        <v>3.2519633024359999E-2</v>
      </c>
      <c r="I321" s="10">
        <v>0.10920584839443501</v>
      </c>
      <c r="J321" s="10">
        <v>0.12619510313527799</v>
      </c>
    </row>
    <row r="322" spans="2:10" x14ac:dyDescent="0.25">
      <c r="B322" s="32">
        <v>30453338000160</v>
      </c>
      <c r="C322" s="4" t="s">
        <v>129</v>
      </c>
      <c r="D322" s="3" t="s">
        <v>2</v>
      </c>
      <c r="E322" s="11">
        <v>4</v>
      </c>
      <c r="F322" s="5">
        <v>0.28046338083102451</v>
      </c>
      <c r="G322" s="10">
        <v>0.108044419</v>
      </c>
      <c r="H322" s="10">
        <v>5.1486168280622198E-2</v>
      </c>
      <c r="I322" s="10">
        <v>0.19716224552745201</v>
      </c>
      <c r="J322" s="10">
        <v>0.20579806858907801</v>
      </c>
    </row>
    <row r="323" spans="2:10" x14ac:dyDescent="0.25">
      <c r="B323" s="32">
        <v>30453352000163</v>
      </c>
      <c r="C323" s="4" t="s">
        <v>239</v>
      </c>
      <c r="D323" s="3" t="s">
        <v>2</v>
      </c>
      <c r="E323" s="11">
        <v>4</v>
      </c>
      <c r="F323" s="5">
        <v>0.20325996213810277</v>
      </c>
      <c r="G323" s="10">
        <v>9.7256174000000001E-2</v>
      </c>
      <c r="H323" s="10">
        <v>5.0711088853151197E-2</v>
      </c>
      <c r="I323" s="10">
        <v>0.231861058565135</v>
      </c>
      <c r="J323" s="10">
        <v>0.213338570006815</v>
      </c>
    </row>
    <row r="324" spans="2:10" x14ac:dyDescent="0.25">
      <c r="B324" s="32">
        <v>97519429000121</v>
      </c>
      <c r="C324" s="4" t="s">
        <v>169</v>
      </c>
      <c r="D324" s="3" t="s">
        <v>8</v>
      </c>
      <c r="E324" s="11">
        <v>4</v>
      </c>
      <c r="F324" s="5">
        <v>0.11500197261077311</v>
      </c>
      <c r="G324" s="10">
        <v>0.104238438768456</v>
      </c>
      <c r="H324" s="10">
        <v>9.7681169616051999E-2</v>
      </c>
      <c r="I324" s="10">
        <v>0.348200639155203</v>
      </c>
      <c r="J324" s="10">
        <v>0.26601971345095099</v>
      </c>
    </row>
    <row r="325" spans="2:10" x14ac:dyDescent="0.25">
      <c r="B325" s="32">
        <v>97519479000109</v>
      </c>
      <c r="C325" s="4" t="s">
        <v>237</v>
      </c>
      <c r="D325" s="3" t="s">
        <v>8</v>
      </c>
      <c r="E325" s="11">
        <v>4</v>
      </c>
      <c r="F325" s="5">
        <v>0.11944911745925442</v>
      </c>
      <c r="G325" s="10">
        <v>0.122391300268689</v>
      </c>
      <c r="H325" s="10">
        <v>9.7681169616051999E-2</v>
      </c>
      <c r="I325" s="10">
        <v>0.348200639155203</v>
      </c>
      <c r="J325" s="10">
        <v>0.26601971345095099</v>
      </c>
    </row>
    <row r="326" spans="2:10" x14ac:dyDescent="0.25"/>
    <row r="327" spans="2:10" x14ac:dyDescent="0.25"/>
    <row r="328" spans="2:10" x14ac:dyDescent="0.25">
      <c r="B328" s="28" t="s">
        <v>737</v>
      </c>
      <c r="C328" s="12"/>
      <c r="D328" s="12"/>
      <c r="E328" s="12"/>
      <c r="F328" s="12"/>
    </row>
    <row r="329" spans="2:10" x14ac:dyDescent="0.25">
      <c r="B329" s="28" t="s">
        <v>42</v>
      </c>
      <c r="C329" s="12"/>
      <c r="D329" s="12"/>
      <c r="E329" s="12"/>
      <c r="F329" s="12"/>
    </row>
    <row r="330" spans="2:10" x14ac:dyDescent="0.25">
      <c r="B330" s="28" t="s">
        <v>1504</v>
      </c>
      <c r="C330" s="12"/>
      <c r="D330" s="12"/>
      <c r="E330" s="29" t="str">
        <f>HYPERLINK("http://www.susep.gov.br/setores-susep/cgsoa/fundos-previdenciarios/Relatorio_Simplificado.pdf","Relatório")</f>
        <v>Relatório</v>
      </c>
      <c r="F330" s="12"/>
    </row>
    <row r="331" spans="2:10" x14ac:dyDescent="0.25">
      <c r="B331" s="28" t="s">
        <v>1505</v>
      </c>
      <c r="C331" s="12"/>
      <c r="D331" s="12"/>
      <c r="E331" s="12"/>
      <c r="F331" s="12"/>
    </row>
    <row r="332" spans="2:10" x14ac:dyDescent="0.25">
      <c r="B332" s="28" t="s">
        <v>1506</v>
      </c>
      <c r="C332" s="12"/>
      <c r="D332" s="12"/>
      <c r="E332" s="12"/>
      <c r="F332" s="12"/>
    </row>
    <row r="333" spans="2:10" x14ac:dyDescent="0.25">
      <c r="B333" s="28" t="s">
        <v>1507</v>
      </c>
      <c r="C333" s="12"/>
      <c r="D333" s="12"/>
      <c r="E333" s="12"/>
      <c r="F333" s="12"/>
    </row>
    <row r="334" spans="2:10" x14ac:dyDescent="0.25">
      <c r="B334" s="28" t="s">
        <v>1508</v>
      </c>
      <c r="C334" s="12"/>
      <c r="D334" s="12"/>
      <c r="E334" s="12"/>
      <c r="F334" s="12"/>
    </row>
    <row r="335" spans="2:10" x14ac:dyDescent="0.25"/>
    <row r="336" spans="2:10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</sheetData>
  <sortState ref="B7:J165">
    <sortCondition ref="B7:B165"/>
  </sortState>
  <mergeCells count="1">
    <mergeCell ref="B3:J3"/>
  </mergeCells>
  <hyperlinks>
    <hyperlink ref="L6" location="Pesquisa!A1" display="Voltar para pesquisa"/>
    <hyperlink ref="E330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123"/>
  <sheetViews>
    <sheetView showGridLines="0" zoomScaleNormal="100" workbookViewId="0">
      <pane ySplit="6" topLeftCell="A70" activePane="bottomLeft" state="frozen"/>
      <selection activeCell="E10" sqref="E10"/>
      <selection pane="bottomLeft" activeCell="B84" sqref="B84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12" width="9.140625" customWidth="1"/>
    <col min="13" max="14" width="0" hidden="1" customWidth="1"/>
    <col min="15" max="16384" width="9.140625" hidden="1"/>
  </cols>
  <sheetData>
    <row r="1" spans="1:10" x14ac:dyDescent="0.25">
      <c r="A1" s="8" t="s">
        <v>40</v>
      </c>
      <c r="B1" s="8"/>
    </row>
    <row r="2" spans="1:10" x14ac:dyDescent="0.25"/>
    <row r="3" spans="1:10" ht="18" customHeight="1" x14ac:dyDescent="0.25">
      <c r="B3" s="40" t="s">
        <v>1414</v>
      </c>
      <c r="C3" s="40"/>
      <c r="D3" s="40"/>
      <c r="E3" s="40"/>
      <c r="F3" s="40"/>
      <c r="G3" s="40"/>
      <c r="H3" s="40"/>
    </row>
    <row r="4" spans="1:10" x14ac:dyDescent="0.25"/>
    <row r="5" spans="1:10" x14ac:dyDescent="0.25"/>
    <row r="6" spans="1:10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J6" s="23" t="str">
        <f>HYPERLINK("#Pesquisa!A1","Voltar para pesquisa")</f>
        <v>Voltar para pesquisa</v>
      </c>
    </row>
    <row r="7" spans="1:10" x14ac:dyDescent="0.25">
      <c r="B7" s="32">
        <v>2198411000169</v>
      </c>
      <c r="C7" s="4" t="s">
        <v>742</v>
      </c>
      <c r="D7" s="3" t="s">
        <v>31</v>
      </c>
      <c r="E7" s="11">
        <v>1</v>
      </c>
      <c r="F7" s="5">
        <v>-8.7049628743641435E-8</v>
      </c>
      <c r="G7" s="10">
        <v>9.0788423721617703E-2</v>
      </c>
      <c r="H7" s="10">
        <v>9.7681169616051999E-2</v>
      </c>
    </row>
    <row r="8" spans="1:10" x14ac:dyDescent="0.25">
      <c r="B8" s="32">
        <v>2290304000166</v>
      </c>
      <c r="C8" s="4" t="s">
        <v>744</v>
      </c>
      <c r="D8" s="3" t="s">
        <v>8</v>
      </c>
      <c r="E8" s="11">
        <v>1</v>
      </c>
      <c r="F8" s="5">
        <v>-3.6285786535598851E-7</v>
      </c>
      <c r="G8" s="10">
        <v>6.5437229629043997E-2</v>
      </c>
      <c r="H8" s="10">
        <v>9.7681169616051999E-2</v>
      </c>
    </row>
    <row r="9" spans="1:10" x14ac:dyDescent="0.25">
      <c r="B9" s="32">
        <v>2498190000144</v>
      </c>
      <c r="C9" s="4" t="s">
        <v>746</v>
      </c>
      <c r="D9" s="3" t="s">
        <v>12</v>
      </c>
      <c r="E9" s="11">
        <v>1</v>
      </c>
      <c r="F9" s="5">
        <v>-3.7561413718220318E-7</v>
      </c>
      <c r="G9" s="10">
        <v>6.1463707258732701E-2</v>
      </c>
      <c r="H9" s="10">
        <v>9.7681169616051999E-2</v>
      </c>
    </row>
    <row r="10" spans="1:10" x14ac:dyDescent="0.25">
      <c r="B10" s="32">
        <v>2907508000101</v>
      </c>
      <c r="C10" s="4" t="s">
        <v>764</v>
      </c>
      <c r="D10" s="3" t="s">
        <v>30</v>
      </c>
      <c r="E10" s="11">
        <v>1</v>
      </c>
      <c r="F10" s="5">
        <v>-3.1820540092935743E-7</v>
      </c>
      <c r="G10" s="10">
        <v>6.4898049536568997E-2</v>
      </c>
      <c r="H10" s="10">
        <v>9.7681169616051999E-2</v>
      </c>
    </row>
    <row r="11" spans="1:10" x14ac:dyDescent="0.25">
      <c r="B11" s="32">
        <v>2907508000101</v>
      </c>
      <c r="C11" s="4" t="s">
        <v>764</v>
      </c>
      <c r="D11" s="3" t="s">
        <v>10</v>
      </c>
      <c r="E11" s="11">
        <v>1</v>
      </c>
      <c r="F11" s="5">
        <v>-3.1820540092935743E-7</v>
      </c>
      <c r="G11" s="10">
        <v>6.4898049536568997E-2</v>
      </c>
      <c r="H11" s="10">
        <v>9.7681169616051999E-2</v>
      </c>
    </row>
    <row r="12" spans="1:10" x14ac:dyDescent="0.25">
      <c r="B12" s="32">
        <v>2911408000140</v>
      </c>
      <c r="C12" s="4" t="s">
        <v>767</v>
      </c>
      <c r="D12" s="3" t="s">
        <v>8</v>
      </c>
      <c r="E12" s="11">
        <v>1</v>
      </c>
      <c r="F12" s="5">
        <v>-4.3890596723235039E-7</v>
      </c>
      <c r="G12" s="10">
        <v>5.9203035696468599E-2</v>
      </c>
      <c r="H12" s="10">
        <v>9.7681169616051999E-2</v>
      </c>
    </row>
    <row r="13" spans="1:10" x14ac:dyDescent="0.25">
      <c r="B13" s="32">
        <v>2918931000107</v>
      </c>
      <c r="C13" s="4" t="s">
        <v>769</v>
      </c>
      <c r="D13" s="3" t="s">
        <v>13</v>
      </c>
      <c r="E13" s="11">
        <v>1</v>
      </c>
      <c r="F13" s="5">
        <v>0.14849061863100049</v>
      </c>
      <c r="G13" s="10">
        <v>0.14793825420312301</v>
      </c>
      <c r="H13" s="10">
        <v>9.7681169616051999E-2</v>
      </c>
    </row>
    <row r="14" spans="1:10" x14ac:dyDescent="0.25">
      <c r="B14" s="32">
        <v>2935825000123</v>
      </c>
      <c r="C14" s="4" t="s">
        <v>774</v>
      </c>
      <c r="D14" s="3" t="s">
        <v>11</v>
      </c>
      <c r="E14" s="11">
        <v>1</v>
      </c>
      <c r="F14" s="5">
        <v>-3.3737803229949473E-7</v>
      </c>
      <c r="G14" s="10">
        <v>5.90184012036623E-2</v>
      </c>
      <c r="H14" s="10">
        <v>9.7681169616051999E-2</v>
      </c>
    </row>
    <row r="15" spans="1:10" x14ac:dyDescent="0.25">
      <c r="B15" s="32">
        <v>3069107000184</v>
      </c>
      <c r="C15" s="4" t="s">
        <v>776</v>
      </c>
      <c r="D15" s="3" t="s">
        <v>12</v>
      </c>
      <c r="E15" s="11">
        <v>1</v>
      </c>
      <c r="F15" s="5">
        <v>-4.1657140172626884E-7</v>
      </c>
      <c r="G15" s="10">
        <v>5.78826396502174E-2</v>
      </c>
      <c r="H15" s="10">
        <v>9.7681169616051999E-2</v>
      </c>
    </row>
    <row r="16" spans="1:10" x14ac:dyDescent="0.25">
      <c r="B16" s="32">
        <v>3271099000154</v>
      </c>
      <c r="C16" s="4" t="s">
        <v>785</v>
      </c>
      <c r="D16" s="3" t="s">
        <v>12</v>
      </c>
      <c r="E16" s="11">
        <v>1</v>
      </c>
      <c r="F16" s="5">
        <v>-2.8572490443148424E-7</v>
      </c>
      <c r="G16" s="10">
        <v>6.9585077395880601E-2</v>
      </c>
      <c r="H16" s="10">
        <v>9.7681169616051999E-2</v>
      </c>
    </row>
    <row r="17" spans="2:8" x14ac:dyDescent="0.25">
      <c r="B17" s="32">
        <v>3507865000137</v>
      </c>
      <c r="C17" s="4" t="s">
        <v>803</v>
      </c>
      <c r="D17" s="3" t="s">
        <v>8</v>
      </c>
      <c r="E17" s="11">
        <v>1</v>
      </c>
      <c r="F17" s="5">
        <v>-4.7209454060147401E-7</v>
      </c>
      <c r="G17" s="10">
        <v>5.3647643987569701E-2</v>
      </c>
      <c r="H17" s="10">
        <v>9.7681169616051999E-2</v>
      </c>
    </row>
    <row r="18" spans="2:8" x14ac:dyDescent="0.25">
      <c r="B18" s="32">
        <v>3507865000137</v>
      </c>
      <c r="C18" s="4" t="s">
        <v>803</v>
      </c>
      <c r="D18" s="3" t="s">
        <v>790</v>
      </c>
      <c r="E18" s="11">
        <v>1</v>
      </c>
      <c r="F18" s="5">
        <v>-4.7209454060147401E-7</v>
      </c>
      <c r="G18" s="10">
        <v>5.3647643987569701E-2</v>
      </c>
      <c r="H18" s="10">
        <v>9.7681169616051999E-2</v>
      </c>
    </row>
    <row r="19" spans="2:8" x14ac:dyDescent="0.25">
      <c r="B19" s="32">
        <v>3537379000161</v>
      </c>
      <c r="C19" s="4" t="s">
        <v>808</v>
      </c>
      <c r="D19" s="3" t="s">
        <v>3</v>
      </c>
      <c r="E19" s="11">
        <v>1</v>
      </c>
      <c r="F19" s="5">
        <v>-5.8149936550752985E-7</v>
      </c>
      <c r="G19" s="10">
        <v>6.2451725053753099E-2</v>
      </c>
      <c r="H19" s="10">
        <v>9.7681169616051999E-2</v>
      </c>
    </row>
    <row r="20" spans="2:8" x14ac:dyDescent="0.25">
      <c r="B20" s="32">
        <v>3537407000140</v>
      </c>
      <c r="C20" s="4" t="s">
        <v>810</v>
      </c>
      <c r="D20" s="3" t="s">
        <v>3</v>
      </c>
      <c r="E20" s="11">
        <v>1</v>
      </c>
      <c r="F20" s="5">
        <v>-5.1991007245656936E-8</v>
      </c>
      <c r="G20" s="10">
        <v>9.2854648997579406E-2</v>
      </c>
      <c r="H20" s="10">
        <v>9.7681169616051999E-2</v>
      </c>
    </row>
    <row r="21" spans="2:8" x14ac:dyDescent="0.25">
      <c r="B21" s="32">
        <v>3600987000173</v>
      </c>
      <c r="C21" s="4" t="s">
        <v>825</v>
      </c>
      <c r="D21" s="3" t="s">
        <v>3</v>
      </c>
      <c r="E21" s="11">
        <v>1</v>
      </c>
      <c r="F21" s="5">
        <v>-3.3228571437914612E-7</v>
      </c>
      <c r="G21" s="10">
        <v>7.6687731077915294E-2</v>
      </c>
      <c r="H21" s="10">
        <v>9.7681169616051999E-2</v>
      </c>
    </row>
    <row r="22" spans="2:8" x14ac:dyDescent="0.25">
      <c r="B22" s="32">
        <v>3601000000135</v>
      </c>
      <c r="C22" s="4" t="s">
        <v>826</v>
      </c>
      <c r="D22" s="3" t="s">
        <v>3</v>
      </c>
      <c r="E22" s="11">
        <v>1</v>
      </c>
      <c r="F22" s="5">
        <v>-4.7055833736977192E-7</v>
      </c>
      <c r="G22" s="10">
        <v>6.8772422928969901E-2</v>
      </c>
      <c r="H22" s="10">
        <v>9.7681169616051999E-2</v>
      </c>
    </row>
    <row r="23" spans="2:8" x14ac:dyDescent="0.25">
      <c r="B23" s="32">
        <v>3601017000192</v>
      </c>
      <c r="C23" s="4" t="s">
        <v>827</v>
      </c>
      <c r="D23" s="3" t="s">
        <v>3</v>
      </c>
      <c r="E23" s="11">
        <v>1</v>
      </c>
      <c r="F23" s="5">
        <v>-1.9199561371333835E-7</v>
      </c>
      <c r="G23" s="10">
        <v>8.4759103778189807E-2</v>
      </c>
      <c r="H23" s="10">
        <v>9.7681169616051999E-2</v>
      </c>
    </row>
    <row r="24" spans="2:8" x14ac:dyDescent="0.25">
      <c r="B24" s="32">
        <v>3960320000181</v>
      </c>
      <c r="C24" s="4" t="s">
        <v>845</v>
      </c>
      <c r="D24" s="3" t="s">
        <v>846</v>
      </c>
      <c r="E24" s="11">
        <v>1</v>
      </c>
      <c r="F24" s="5">
        <v>0.12574172501779568</v>
      </c>
      <c r="G24" s="10">
        <v>0.121914670223521</v>
      </c>
      <c r="H24" s="10">
        <v>9.7681169616051999E-2</v>
      </c>
    </row>
    <row r="25" spans="2:8" x14ac:dyDescent="0.25">
      <c r="B25" s="32">
        <v>3960323000115</v>
      </c>
      <c r="C25" s="4" t="s">
        <v>847</v>
      </c>
      <c r="D25" s="3" t="s">
        <v>846</v>
      </c>
      <c r="E25" s="11">
        <v>1</v>
      </c>
      <c r="F25" s="5">
        <v>3.95328070020321E-2</v>
      </c>
      <c r="G25" s="10">
        <v>0.104299838030699</v>
      </c>
      <c r="H25" s="10">
        <v>9.7681169616051999E-2</v>
      </c>
    </row>
    <row r="26" spans="2:8" x14ac:dyDescent="0.25">
      <c r="B26" s="32">
        <v>4003809000128</v>
      </c>
      <c r="C26" s="4" t="s">
        <v>850</v>
      </c>
      <c r="D26" s="3" t="s">
        <v>32</v>
      </c>
      <c r="E26" s="11">
        <v>1</v>
      </c>
      <c r="F26" s="5">
        <v>4.6504186710938096E-2</v>
      </c>
      <c r="G26" s="10">
        <v>0.109773693797932</v>
      </c>
      <c r="H26" s="10">
        <v>9.7681169616051999E-2</v>
      </c>
    </row>
    <row r="27" spans="2:8" x14ac:dyDescent="0.25">
      <c r="B27" s="32">
        <v>4406281000138</v>
      </c>
      <c r="C27" s="4" t="s">
        <v>872</v>
      </c>
      <c r="D27" s="3" t="s">
        <v>10</v>
      </c>
      <c r="E27" s="11">
        <v>1</v>
      </c>
      <c r="F27" s="5">
        <v>-4.8159391721718468E-7</v>
      </c>
      <c r="G27" s="10">
        <v>5.6641094300479602E-2</v>
      </c>
      <c r="H27" s="10">
        <v>9.7681169616051999E-2</v>
      </c>
    </row>
    <row r="28" spans="2:8" x14ac:dyDescent="0.25">
      <c r="B28" s="32">
        <v>4684515000109</v>
      </c>
      <c r="C28" s="4" t="s">
        <v>884</v>
      </c>
      <c r="D28" s="3" t="s">
        <v>12</v>
      </c>
      <c r="E28" s="11">
        <v>1</v>
      </c>
      <c r="F28" s="5">
        <v>-3.7627595528293497E-7</v>
      </c>
      <c r="G28" s="10">
        <v>6.1412377068732697E-2</v>
      </c>
      <c r="H28" s="10">
        <v>9.7681169616051999E-2</v>
      </c>
    </row>
    <row r="29" spans="2:8" x14ac:dyDescent="0.25">
      <c r="B29" s="32">
        <v>4701235000161</v>
      </c>
      <c r="C29" s="4" t="s">
        <v>892</v>
      </c>
      <c r="D29" s="3" t="s">
        <v>8</v>
      </c>
      <c r="E29" s="11">
        <v>1</v>
      </c>
      <c r="F29" s="5">
        <v>-4.2939402538077339E-7</v>
      </c>
      <c r="G29" s="10">
        <v>6.0025923973748598E-2</v>
      </c>
      <c r="H29" s="10">
        <v>9.7681169616051999E-2</v>
      </c>
    </row>
    <row r="30" spans="2:8" x14ac:dyDescent="0.25">
      <c r="B30" s="32">
        <v>5107310000123</v>
      </c>
      <c r="C30" s="4" t="s">
        <v>910</v>
      </c>
      <c r="D30" s="3" t="s">
        <v>3</v>
      </c>
      <c r="E30" s="11">
        <v>1</v>
      </c>
      <c r="F30" s="5">
        <v>-4.3800558265467484E-7</v>
      </c>
      <c r="G30" s="10">
        <v>7.0199177077962194E-2</v>
      </c>
      <c r="H30" s="10">
        <v>9.7681169616051999E-2</v>
      </c>
    </row>
    <row r="31" spans="2:8" x14ac:dyDescent="0.25">
      <c r="B31" s="32">
        <v>5112439000120</v>
      </c>
      <c r="C31" s="4" t="s">
        <v>911</v>
      </c>
      <c r="D31" s="3" t="s">
        <v>12</v>
      </c>
      <c r="E31" s="11">
        <v>1</v>
      </c>
      <c r="F31" s="5">
        <v>-3.7757359858236394E-7</v>
      </c>
      <c r="G31" s="10">
        <v>6.1295922117854798E-2</v>
      </c>
      <c r="H31" s="10">
        <v>9.7681169616051999E-2</v>
      </c>
    </row>
    <row r="32" spans="2:8" x14ac:dyDescent="0.25">
      <c r="B32" s="32">
        <v>5113771000109</v>
      </c>
      <c r="C32" s="4" t="s">
        <v>913</v>
      </c>
      <c r="D32" s="3" t="s">
        <v>30</v>
      </c>
      <c r="E32" s="11">
        <v>1</v>
      </c>
      <c r="F32" s="5">
        <v>-3.1216652112936104E-7</v>
      </c>
      <c r="G32" s="10">
        <v>6.5467575412743603E-2</v>
      </c>
      <c r="H32" s="10">
        <v>9.7681169616051999E-2</v>
      </c>
    </row>
    <row r="33" spans="2:8" x14ac:dyDescent="0.25">
      <c r="B33" s="32">
        <v>5113771000109</v>
      </c>
      <c r="C33" s="4" t="s">
        <v>913</v>
      </c>
      <c r="D33" s="3" t="s">
        <v>10</v>
      </c>
      <c r="E33" s="11">
        <v>1</v>
      </c>
      <c r="F33" s="5">
        <v>-3.1216652112936104E-7</v>
      </c>
      <c r="G33" s="10">
        <v>6.5467575412743603E-2</v>
      </c>
      <c r="H33" s="10">
        <v>9.7681169616051999E-2</v>
      </c>
    </row>
    <row r="34" spans="2:8" x14ac:dyDescent="0.25">
      <c r="B34" s="32">
        <v>5532645000199</v>
      </c>
      <c r="C34" s="4" t="s">
        <v>923</v>
      </c>
      <c r="D34" s="3" t="s">
        <v>32</v>
      </c>
      <c r="E34" s="11">
        <v>1</v>
      </c>
      <c r="F34" s="5">
        <v>2.8681153849782655E-2</v>
      </c>
      <c r="G34" s="10">
        <v>0.101395643667266</v>
      </c>
      <c r="H34" s="10">
        <v>9.7681169616051999E-2</v>
      </c>
    </row>
    <row r="35" spans="2:8" x14ac:dyDescent="0.25">
      <c r="B35" s="32">
        <v>5535883000158</v>
      </c>
      <c r="C35" s="4" t="s">
        <v>925</v>
      </c>
      <c r="D35" s="3" t="s">
        <v>8</v>
      </c>
      <c r="E35" s="11">
        <v>1</v>
      </c>
      <c r="F35" s="5">
        <v>-5.2137432906483502E-7</v>
      </c>
      <c r="G35" s="10">
        <v>5.2593888545330501E-2</v>
      </c>
      <c r="H35" s="10">
        <v>9.7681169616051999E-2</v>
      </c>
    </row>
    <row r="36" spans="2:8" x14ac:dyDescent="0.25">
      <c r="B36" s="32">
        <v>6974691000100</v>
      </c>
      <c r="C36" s="4" t="s">
        <v>943</v>
      </c>
      <c r="D36" s="3" t="s">
        <v>944</v>
      </c>
      <c r="E36" s="11">
        <v>1</v>
      </c>
      <c r="F36" s="5">
        <v>0.23566678543901015</v>
      </c>
      <c r="G36" s="10">
        <v>0.24256881215558601</v>
      </c>
      <c r="H36" s="10">
        <v>9.7681169616051999E-2</v>
      </c>
    </row>
    <row r="37" spans="2:8" x14ac:dyDescent="0.25">
      <c r="B37" s="32">
        <v>7058194000125</v>
      </c>
      <c r="C37" s="4" t="s">
        <v>945</v>
      </c>
      <c r="D37" s="3" t="s">
        <v>10</v>
      </c>
      <c r="E37" s="11">
        <v>1</v>
      </c>
      <c r="F37" s="5">
        <v>-3.8663260206935572E-8</v>
      </c>
      <c r="G37" s="10">
        <v>4.4425213679242001E-2</v>
      </c>
      <c r="H37" s="10">
        <v>9.7681169616051999E-2</v>
      </c>
    </row>
    <row r="38" spans="2:8" x14ac:dyDescent="0.25">
      <c r="B38" s="32">
        <v>7199289000169</v>
      </c>
      <c r="C38" s="4" t="s">
        <v>953</v>
      </c>
      <c r="D38" s="3" t="s">
        <v>12</v>
      </c>
      <c r="E38" s="11">
        <v>1</v>
      </c>
      <c r="F38" s="5">
        <v>-4.1073577590834189E-7</v>
      </c>
      <c r="G38" s="10">
        <v>5.8313730349969901E-2</v>
      </c>
      <c r="H38" s="10">
        <v>9.7681169616051999E-2</v>
      </c>
    </row>
    <row r="39" spans="2:8" x14ac:dyDescent="0.25">
      <c r="B39" s="32">
        <v>7919956000130</v>
      </c>
      <c r="C39" s="4" t="s">
        <v>973</v>
      </c>
      <c r="D39" s="3" t="s">
        <v>3</v>
      </c>
      <c r="E39" s="11">
        <v>1</v>
      </c>
      <c r="F39" s="5">
        <v>9.4219304928491402E-3</v>
      </c>
      <c r="G39" s="10">
        <v>9.6909426687067104E-2</v>
      </c>
      <c r="H39" s="10">
        <v>9.7681169616051999E-2</v>
      </c>
    </row>
    <row r="40" spans="2:8" x14ac:dyDescent="0.25">
      <c r="B40" s="32">
        <v>9130426000134</v>
      </c>
      <c r="C40" s="4" t="s">
        <v>1015</v>
      </c>
      <c r="D40" s="3" t="s">
        <v>12</v>
      </c>
      <c r="E40" s="11">
        <v>1</v>
      </c>
      <c r="F40" s="5">
        <v>-4.1197981353456077E-7</v>
      </c>
      <c r="G40" s="10">
        <v>5.8206597024553802E-2</v>
      </c>
      <c r="H40" s="10">
        <v>9.7681169616051999E-2</v>
      </c>
    </row>
    <row r="41" spans="2:8" x14ac:dyDescent="0.25">
      <c r="B41" s="32">
        <v>9273633000148</v>
      </c>
      <c r="C41" s="4" t="s">
        <v>1030</v>
      </c>
      <c r="D41" s="3" t="s">
        <v>11</v>
      </c>
      <c r="E41" s="11">
        <v>1</v>
      </c>
      <c r="F41" s="5">
        <v>0.19304803087067976</v>
      </c>
      <c r="G41" s="10">
        <v>0.166465564599697</v>
      </c>
      <c r="H41" s="10">
        <v>9.7681169616051999E-2</v>
      </c>
    </row>
    <row r="42" spans="2:8" x14ac:dyDescent="0.25">
      <c r="B42" s="32">
        <v>10740492000105</v>
      </c>
      <c r="C42" s="4" t="s">
        <v>1060</v>
      </c>
      <c r="D42" s="3" t="s">
        <v>29</v>
      </c>
      <c r="E42" s="11">
        <v>1</v>
      </c>
      <c r="F42" s="5">
        <v>0.1140110752175543</v>
      </c>
      <c r="G42" s="10">
        <v>0.136430680703752</v>
      </c>
      <c r="H42" s="10">
        <v>9.7681169616051999E-2</v>
      </c>
    </row>
    <row r="43" spans="2:8" x14ac:dyDescent="0.25">
      <c r="B43" s="32">
        <v>10740730000182</v>
      </c>
      <c r="C43" s="4" t="s">
        <v>1061</v>
      </c>
      <c r="D43" s="3" t="s">
        <v>29</v>
      </c>
      <c r="E43" s="11">
        <v>1</v>
      </c>
      <c r="F43" s="5">
        <v>0.10488456412216275</v>
      </c>
      <c r="G43" s="10">
        <v>0.13253272172147301</v>
      </c>
      <c r="H43" s="10">
        <v>9.7681169616051999E-2</v>
      </c>
    </row>
    <row r="44" spans="2:8" x14ac:dyDescent="0.25">
      <c r="B44" s="32">
        <v>10948689000134</v>
      </c>
      <c r="C44" s="4" t="s">
        <v>1064</v>
      </c>
      <c r="D44" s="3" t="s">
        <v>29</v>
      </c>
      <c r="E44" s="11">
        <v>1</v>
      </c>
      <c r="F44" s="5">
        <v>6.924967024288993E-2</v>
      </c>
      <c r="G44" s="10">
        <v>0.12420078682149099</v>
      </c>
      <c r="H44" s="10">
        <v>9.7681169616051999E-2</v>
      </c>
    </row>
    <row r="45" spans="2:8" x14ac:dyDescent="0.25">
      <c r="B45" s="32">
        <v>11184315000152</v>
      </c>
      <c r="C45" s="4" t="s">
        <v>1079</v>
      </c>
      <c r="D45" s="3" t="s">
        <v>8</v>
      </c>
      <c r="E45" s="11">
        <v>1</v>
      </c>
      <c r="F45" s="5">
        <v>0.1683735981702224</v>
      </c>
      <c r="G45" s="10">
        <v>0.15766351383399699</v>
      </c>
      <c r="H45" s="10">
        <v>9.7681169616051999E-2</v>
      </c>
    </row>
    <row r="46" spans="2:8" x14ac:dyDescent="0.25">
      <c r="B46" s="32">
        <v>11233054000113</v>
      </c>
      <c r="C46" s="4" t="s">
        <v>1083</v>
      </c>
      <c r="D46" s="3" t="s">
        <v>30</v>
      </c>
      <c r="E46" s="11">
        <v>1</v>
      </c>
      <c r="F46" s="5">
        <v>0.18176786338226911</v>
      </c>
      <c r="G46" s="10">
        <v>0.166678509978229</v>
      </c>
      <c r="H46" s="10">
        <v>9.7681169616051999E-2</v>
      </c>
    </row>
    <row r="47" spans="2:8" x14ac:dyDescent="0.25">
      <c r="B47" s="32">
        <v>11233054000113</v>
      </c>
      <c r="C47" s="4" t="s">
        <v>1083</v>
      </c>
      <c r="D47" s="3" t="s">
        <v>10</v>
      </c>
      <c r="E47" s="11">
        <v>1</v>
      </c>
      <c r="F47" s="5">
        <v>0.18176786338226911</v>
      </c>
      <c r="G47" s="10">
        <v>0.166678509978229</v>
      </c>
      <c r="H47" s="10">
        <v>9.7681169616051999E-2</v>
      </c>
    </row>
    <row r="48" spans="2:8" x14ac:dyDescent="0.25">
      <c r="B48" s="32">
        <v>11389154000133</v>
      </c>
      <c r="C48" s="4" t="s">
        <v>1087</v>
      </c>
      <c r="D48" s="3" t="s">
        <v>8</v>
      </c>
      <c r="E48" s="11">
        <v>1</v>
      </c>
      <c r="F48" s="5">
        <v>-4.0140200855055671E-7</v>
      </c>
      <c r="G48" s="10">
        <v>6.2273297988015598E-2</v>
      </c>
      <c r="H48" s="10">
        <v>9.7681169616051999E-2</v>
      </c>
    </row>
    <row r="49" spans="2:8" x14ac:dyDescent="0.25">
      <c r="B49" s="32">
        <v>11389157000177</v>
      </c>
      <c r="C49" s="4" t="s">
        <v>1088</v>
      </c>
      <c r="D49" s="3" t="s">
        <v>8</v>
      </c>
      <c r="E49" s="11">
        <v>1</v>
      </c>
      <c r="F49" s="5">
        <v>0.10812527199461971</v>
      </c>
      <c r="G49" s="10">
        <v>0.13480803984197701</v>
      </c>
      <c r="H49" s="10">
        <v>9.7681169616051999E-2</v>
      </c>
    </row>
    <row r="50" spans="2:8" x14ac:dyDescent="0.25">
      <c r="B50" s="32">
        <v>11389163000124</v>
      </c>
      <c r="C50" s="4" t="s">
        <v>1089</v>
      </c>
      <c r="D50" s="3" t="s">
        <v>8</v>
      </c>
      <c r="E50" s="11">
        <v>1</v>
      </c>
      <c r="F50" s="5">
        <v>0.15275101680202738</v>
      </c>
      <c r="G50" s="10">
        <v>0.15169663015867699</v>
      </c>
      <c r="H50" s="10">
        <v>9.7681169616051999E-2</v>
      </c>
    </row>
    <row r="51" spans="2:8" x14ac:dyDescent="0.25">
      <c r="B51" s="32">
        <v>11756904000168</v>
      </c>
      <c r="C51" s="4" t="s">
        <v>1100</v>
      </c>
      <c r="D51" s="3" t="s">
        <v>30</v>
      </c>
      <c r="E51" s="11">
        <v>1</v>
      </c>
      <c r="F51" s="5">
        <v>-2.2214507601958808E-7</v>
      </c>
      <c r="G51" s="10">
        <v>8.3003371111878305E-2</v>
      </c>
      <c r="H51" s="10">
        <v>9.7681169616051999E-2</v>
      </c>
    </row>
    <row r="52" spans="2:8" x14ac:dyDescent="0.25">
      <c r="B52" s="32">
        <v>11756904000168</v>
      </c>
      <c r="C52" s="4" t="s">
        <v>1100</v>
      </c>
      <c r="D52" s="3" t="s">
        <v>10</v>
      </c>
      <c r="E52" s="11">
        <v>1</v>
      </c>
      <c r="F52" s="5">
        <v>-2.2214507601958808E-7</v>
      </c>
      <c r="G52" s="10">
        <v>8.3003371111878305E-2</v>
      </c>
      <c r="H52" s="10">
        <v>9.7681169616051999E-2</v>
      </c>
    </row>
    <row r="53" spans="2:8" x14ac:dyDescent="0.25">
      <c r="B53" s="32">
        <v>12483839000107</v>
      </c>
      <c r="C53" s="4" t="s">
        <v>1121</v>
      </c>
      <c r="D53" s="3" t="s">
        <v>31</v>
      </c>
      <c r="E53" s="11">
        <v>1</v>
      </c>
      <c r="F53" s="5">
        <v>-8.1220364956883466E-10</v>
      </c>
      <c r="G53" s="10">
        <v>9.5549024235501295E-2</v>
      </c>
      <c r="H53" s="10">
        <v>9.7681169616051999E-2</v>
      </c>
    </row>
    <row r="54" spans="2:8" x14ac:dyDescent="0.25">
      <c r="B54" s="32">
        <v>14099143000107</v>
      </c>
      <c r="C54" s="4" t="s">
        <v>1141</v>
      </c>
      <c r="D54" s="3" t="s">
        <v>3</v>
      </c>
      <c r="E54" s="11">
        <v>1</v>
      </c>
      <c r="F54" s="5">
        <v>-4.2565596884445416E-7</v>
      </c>
      <c r="G54" s="10">
        <v>7.1337390306272605E-2</v>
      </c>
      <c r="H54" s="10">
        <v>9.7681169616051999E-2</v>
      </c>
    </row>
    <row r="55" spans="2:8" x14ac:dyDescent="0.25">
      <c r="B55" s="32">
        <v>14099145000104</v>
      </c>
      <c r="C55" s="4" t="s">
        <v>1142</v>
      </c>
      <c r="D55" s="3" t="s">
        <v>3</v>
      </c>
      <c r="E55" s="11">
        <v>1</v>
      </c>
      <c r="F55" s="5">
        <v>-1.3630207079763461E-7</v>
      </c>
      <c r="G55" s="10">
        <v>8.7974277698363898E-2</v>
      </c>
      <c r="H55" s="10">
        <v>9.7681169616051999E-2</v>
      </c>
    </row>
    <row r="56" spans="2:8" x14ac:dyDescent="0.25">
      <c r="B56" s="32">
        <v>14120495000105</v>
      </c>
      <c r="C56" s="4" t="s">
        <v>1144</v>
      </c>
      <c r="D56" s="3" t="s">
        <v>29</v>
      </c>
      <c r="E56" s="11">
        <v>1</v>
      </c>
      <c r="F56" s="5">
        <v>5.2397471794995591E-2</v>
      </c>
      <c r="G56" s="10">
        <v>0.11575657286714799</v>
      </c>
      <c r="H56" s="10">
        <v>9.7681169616051999E-2</v>
      </c>
    </row>
    <row r="57" spans="2:8" x14ac:dyDescent="0.25">
      <c r="B57" s="32">
        <v>14951577000193</v>
      </c>
      <c r="C57" s="4" t="s">
        <v>1163</v>
      </c>
      <c r="D57" s="3" t="s">
        <v>13</v>
      </c>
      <c r="E57" s="11">
        <v>1</v>
      </c>
      <c r="F57" s="5">
        <v>0.17491934219923161</v>
      </c>
      <c r="G57" s="10">
        <v>0.157844539862978</v>
      </c>
      <c r="H57" s="10">
        <v>9.7681169616051999E-2</v>
      </c>
    </row>
    <row r="58" spans="2:8" x14ac:dyDescent="0.25">
      <c r="B58" s="32">
        <v>14985344000101</v>
      </c>
      <c r="C58" s="4" t="s">
        <v>1165</v>
      </c>
      <c r="D58" s="3" t="s">
        <v>8</v>
      </c>
      <c r="E58" s="11">
        <v>1</v>
      </c>
      <c r="F58" s="5">
        <v>0.17182904394168527</v>
      </c>
      <c r="G58" s="10">
        <v>0.15898014480603201</v>
      </c>
      <c r="H58" s="10">
        <v>9.7681169616051999E-2</v>
      </c>
    </row>
    <row r="59" spans="2:8" x14ac:dyDescent="0.25">
      <c r="B59" s="32">
        <v>15636997000148</v>
      </c>
      <c r="C59" s="4" t="s">
        <v>1170</v>
      </c>
      <c r="D59" s="3" t="s">
        <v>8</v>
      </c>
      <c r="E59" s="11">
        <v>1</v>
      </c>
      <c r="F59" s="5">
        <v>0.19211556082463946</v>
      </c>
      <c r="G59" s="10">
        <v>0.16684065152646199</v>
      </c>
      <c r="H59" s="10">
        <v>9.7681169616051999E-2</v>
      </c>
    </row>
    <row r="60" spans="2:8" x14ac:dyDescent="0.25">
      <c r="B60" s="32">
        <v>16877553000167</v>
      </c>
      <c r="C60" s="4" t="s">
        <v>1180</v>
      </c>
      <c r="D60" s="3" t="s">
        <v>29</v>
      </c>
      <c r="E60" s="11">
        <v>1</v>
      </c>
      <c r="F60" s="5">
        <v>0.13229314076895796</v>
      </c>
      <c r="G60" s="10">
        <v>0.14430491874901</v>
      </c>
      <c r="H60" s="10">
        <v>9.7681169616051999E-2</v>
      </c>
    </row>
    <row r="61" spans="2:8" x14ac:dyDescent="0.25">
      <c r="B61" s="32">
        <v>17340462000150</v>
      </c>
      <c r="C61" s="4" t="s">
        <v>1196</v>
      </c>
      <c r="D61" s="3" t="s">
        <v>2</v>
      </c>
      <c r="E61" s="11">
        <v>1</v>
      </c>
      <c r="F61" s="5">
        <v>-1.2136413141735005E-7</v>
      </c>
      <c r="G61" s="10">
        <v>9.01787744163451E-2</v>
      </c>
      <c r="H61" s="10">
        <v>9.7681169616051999E-2</v>
      </c>
    </row>
    <row r="62" spans="2:8" x14ac:dyDescent="0.25">
      <c r="B62" s="32">
        <v>17488983000150</v>
      </c>
      <c r="C62" s="4" t="s">
        <v>1198</v>
      </c>
      <c r="D62" s="3" t="s">
        <v>10</v>
      </c>
      <c r="E62" s="11">
        <v>1</v>
      </c>
      <c r="F62" s="5">
        <v>-3.606191787500042E-7</v>
      </c>
      <c r="G62" s="10">
        <v>6.5514192092544596E-2</v>
      </c>
      <c r="H62" s="10">
        <v>9.7681169616051999E-2</v>
      </c>
    </row>
    <row r="63" spans="2:8" x14ac:dyDescent="0.25">
      <c r="B63" s="32">
        <v>17517290000148</v>
      </c>
      <c r="C63" s="4" t="s">
        <v>1202</v>
      </c>
      <c r="D63" s="3" t="s">
        <v>10</v>
      </c>
      <c r="E63" s="11">
        <v>1</v>
      </c>
      <c r="F63" s="5">
        <v>-4.0389016715389829E-7</v>
      </c>
      <c r="G63" s="10">
        <v>6.1424577711500603E-2</v>
      </c>
      <c r="H63" s="10">
        <v>9.7681169616051999E-2</v>
      </c>
    </row>
    <row r="64" spans="2:8" x14ac:dyDescent="0.25">
      <c r="B64" s="32">
        <v>17517337000173</v>
      </c>
      <c r="C64" s="4" t="s">
        <v>1207</v>
      </c>
      <c r="D64" s="3" t="s">
        <v>10</v>
      </c>
      <c r="E64" s="11">
        <v>1</v>
      </c>
      <c r="F64" s="5">
        <v>-3.643218466838837E-7</v>
      </c>
      <c r="G64" s="10">
        <v>6.48561252879956E-2</v>
      </c>
      <c r="H64" s="10">
        <v>9.7681169616051999E-2</v>
      </c>
    </row>
    <row r="65" spans="2:8" x14ac:dyDescent="0.25">
      <c r="B65" s="32">
        <v>18160545000120</v>
      </c>
      <c r="C65" s="4" t="s">
        <v>1220</v>
      </c>
      <c r="D65" s="3" t="s">
        <v>7</v>
      </c>
      <c r="E65" s="11">
        <v>1</v>
      </c>
      <c r="F65" s="5">
        <v>-3.9039984337203743E-7</v>
      </c>
      <c r="G65" s="10">
        <v>6.80562886076235E-2</v>
      </c>
      <c r="H65" s="10">
        <v>9.7681169616051999E-2</v>
      </c>
    </row>
    <row r="66" spans="2:8" x14ac:dyDescent="0.25">
      <c r="B66" s="32">
        <v>18646996000172</v>
      </c>
      <c r="C66" s="4" t="s">
        <v>1227</v>
      </c>
      <c r="D66" s="3" t="s">
        <v>3</v>
      </c>
      <c r="E66" s="11">
        <v>1</v>
      </c>
      <c r="F66" s="5">
        <v>0.15983950711411898</v>
      </c>
      <c r="G66" s="10">
        <v>0.133532718050204</v>
      </c>
      <c r="H66" s="10">
        <v>9.7681169616051999E-2</v>
      </c>
    </row>
    <row r="67" spans="2:8" x14ac:dyDescent="0.25">
      <c r="B67" s="32">
        <v>18719555000153</v>
      </c>
      <c r="C67" s="4" t="s">
        <v>1228</v>
      </c>
      <c r="D67" s="3" t="s">
        <v>2</v>
      </c>
      <c r="E67" s="11">
        <v>1</v>
      </c>
      <c r="F67" s="5">
        <v>1.4832526531880867E-3</v>
      </c>
      <c r="G67" s="10">
        <v>9.5339287582742294E-2</v>
      </c>
      <c r="H67" s="10">
        <v>9.7681169616051999E-2</v>
      </c>
    </row>
    <row r="68" spans="2:8" x14ac:dyDescent="0.25">
      <c r="B68" s="32">
        <v>18821651000108</v>
      </c>
      <c r="C68" s="4" t="s">
        <v>1231</v>
      </c>
      <c r="D68" s="3" t="s">
        <v>11</v>
      </c>
      <c r="E68" s="11">
        <v>1</v>
      </c>
      <c r="F68" s="5">
        <v>0.11867937550671838</v>
      </c>
      <c r="G68" s="10">
        <v>0.120219202755267</v>
      </c>
      <c r="H68" s="10">
        <v>9.7681169616051999E-2</v>
      </c>
    </row>
    <row r="69" spans="2:8" x14ac:dyDescent="0.25">
      <c r="B69" s="32">
        <v>20335664000119</v>
      </c>
      <c r="C69" s="4" t="s">
        <v>1255</v>
      </c>
      <c r="D69" s="3" t="s">
        <v>8</v>
      </c>
      <c r="E69" s="11">
        <v>1</v>
      </c>
      <c r="F69" s="5">
        <v>0.23663667900016336</v>
      </c>
      <c r="G69" s="10">
        <v>0.14360682320948601</v>
      </c>
      <c r="H69" s="10">
        <v>9.7681169616051999E-2</v>
      </c>
    </row>
    <row r="70" spans="2:8" x14ac:dyDescent="0.25">
      <c r="B70" s="32">
        <v>20355099000151</v>
      </c>
      <c r="C70" s="4" t="s">
        <v>1256</v>
      </c>
      <c r="D70" s="3" t="s">
        <v>8</v>
      </c>
      <c r="E70" s="11">
        <v>1</v>
      </c>
      <c r="F70" s="5">
        <v>0.16264222215496105</v>
      </c>
      <c r="G70" s="10">
        <v>0.145912907921454</v>
      </c>
      <c r="H70" s="10">
        <v>9.7681169616051999E-2</v>
      </c>
    </row>
    <row r="71" spans="2:8" x14ac:dyDescent="0.25">
      <c r="B71" s="32">
        <v>22003688000104</v>
      </c>
      <c r="C71" s="4" t="s">
        <v>1289</v>
      </c>
      <c r="D71" s="3" t="s">
        <v>11</v>
      </c>
      <c r="E71" s="11">
        <v>1</v>
      </c>
      <c r="F71" s="5">
        <v>0.16158162079359181</v>
      </c>
      <c r="G71" s="10">
        <v>0.15676812990608299</v>
      </c>
      <c r="H71" s="10">
        <v>9.7681169616051999E-2</v>
      </c>
    </row>
    <row r="72" spans="2:8" x14ac:dyDescent="0.25">
      <c r="B72" s="32">
        <v>23872787000187</v>
      </c>
      <c r="C72" s="4" t="s">
        <v>1311</v>
      </c>
      <c r="D72" s="3" t="s">
        <v>2</v>
      </c>
      <c r="E72" s="11">
        <v>1</v>
      </c>
      <c r="F72" s="5">
        <v>-3.0257981949230913E-7</v>
      </c>
      <c r="G72" s="10">
        <v>8.5607272622699099E-2</v>
      </c>
      <c r="H72" s="10">
        <v>9.7681169616051999E-2</v>
      </c>
    </row>
    <row r="73" spans="2:8" x14ac:dyDescent="0.25">
      <c r="B73" s="32">
        <v>24552923000114</v>
      </c>
      <c r="C73" s="4" t="s">
        <v>1315</v>
      </c>
      <c r="D73" s="3" t="s">
        <v>8</v>
      </c>
      <c r="E73" s="11">
        <v>1</v>
      </c>
      <c r="F73" s="5">
        <v>-1.1643886013912362E-7</v>
      </c>
      <c r="G73" s="10">
        <v>8.6725121289506601E-2</v>
      </c>
      <c r="H73" s="10">
        <v>9.7681169616051999E-2</v>
      </c>
    </row>
    <row r="74" spans="2:8" x14ac:dyDescent="0.25">
      <c r="B74" s="32">
        <v>25340940000150</v>
      </c>
      <c r="C74" s="4" t="s">
        <v>1322</v>
      </c>
      <c r="D74" s="3" t="s">
        <v>8</v>
      </c>
      <c r="E74" s="11">
        <v>1</v>
      </c>
      <c r="F74" s="5">
        <v>0.1787145079576187</v>
      </c>
      <c r="G74" s="10">
        <v>0.20880143407399701</v>
      </c>
      <c r="H74" s="10">
        <v>9.7681169616051999E-2</v>
      </c>
    </row>
    <row r="75" spans="2:8" x14ac:dyDescent="0.25">
      <c r="B75" s="32">
        <v>25340953000120</v>
      </c>
      <c r="C75" s="4" t="s">
        <v>1323</v>
      </c>
      <c r="D75" s="3" t="s">
        <v>8</v>
      </c>
      <c r="E75" s="11">
        <v>1</v>
      </c>
      <c r="F75" s="5">
        <v>0.18407295801049633</v>
      </c>
      <c r="G75" s="10">
        <v>0.21231189729944</v>
      </c>
      <c r="H75" s="10">
        <v>9.7681169616051999E-2</v>
      </c>
    </row>
    <row r="76" spans="2:8" x14ac:dyDescent="0.25">
      <c r="B76" s="32">
        <v>26560745000107</v>
      </c>
      <c r="C76" s="4" t="s">
        <v>1335</v>
      </c>
      <c r="D76" s="3" t="s">
        <v>10</v>
      </c>
      <c r="E76" s="11">
        <v>1</v>
      </c>
      <c r="F76" s="5">
        <v>-1.5589760543984839E-6</v>
      </c>
      <c r="G76" s="10">
        <v>4.1052199999999997E-2</v>
      </c>
      <c r="H76" s="10">
        <v>9.4122866306962205E-2</v>
      </c>
    </row>
    <row r="77" spans="2:8" x14ac:dyDescent="0.25">
      <c r="B77" s="32">
        <v>27249339000182</v>
      </c>
      <c r="C77" s="4" t="s">
        <v>1340</v>
      </c>
      <c r="D77" s="3" t="s">
        <v>3</v>
      </c>
      <c r="E77" s="11">
        <v>1</v>
      </c>
      <c r="F77" s="5">
        <v>9.7415005228127335E-2</v>
      </c>
      <c r="G77" s="10">
        <v>0.11900791165123301</v>
      </c>
      <c r="H77" s="10">
        <v>9.7681169616051999E-2</v>
      </c>
    </row>
    <row r="78" spans="2:8" x14ac:dyDescent="0.25">
      <c r="B78" s="32">
        <v>27249350000142</v>
      </c>
      <c r="C78" s="4" t="s">
        <v>1341</v>
      </c>
      <c r="D78" s="3" t="s">
        <v>3</v>
      </c>
      <c r="E78" s="11">
        <v>1</v>
      </c>
      <c r="F78" s="5">
        <v>0.14101450194910883</v>
      </c>
      <c r="G78" s="10">
        <v>0.12913785310509501</v>
      </c>
      <c r="H78" s="10">
        <v>9.7681169616051999E-2</v>
      </c>
    </row>
    <row r="79" spans="2:8" x14ac:dyDescent="0.25">
      <c r="B79" s="32">
        <v>27249359000153</v>
      </c>
      <c r="C79" s="4" t="s">
        <v>1342</v>
      </c>
      <c r="D79" s="3" t="s">
        <v>3</v>
      </c>
      <c r="E79" s="11">
        <v>1</v>
      </c>
      <c r="F79" s="5">
        <v>0.11782273059503495</v>
      </c>
      <c r="G79" s="10">
        <v>0.123750144463175</v>
      </c>
      <c r="H79" s="10">
        <v>9.7681169616051999E-2</v>
      </c>
    </row>
    <row r="80" spans="2:8" x14ac:dyDescent="0.25">
      <c r="B80" s="32">
        <v>27249368000144</v>
      </c>
      <c r="C80" s="4" t="s">
        <v>1343</v>
      </c>
      <c r="D80" s="3" t="s">
        <v>3</v>
      </c>
      <c r="E80" s="11">
        <v>1</v>
      </c>
      <c r="F80" s="5">
        <v>0.17749572947115166</v>
      </c>
      <c r="G80" s="10">
        <v>0.13766967313372</v>
      </c>
      <c r="H80" s="10">
        <v>9.7681169616051999E-2</v>
      </c>
    </row>
    <row r="81" spans="2:8" x14ac:dyDescent="0.25">
      <c r="B81" s="32">
        <v>27281594000102</v>
      </c>
      <c r="C81" s="4" t="s">
        <v>1344</v>
      </c>
      <c r="D81" s="3" t="s">
        <v>3</v>
      </c>
      <c r="E81" s="11">
        <v>1</v>
      </c>
      <c r="F81" s="5">
        <v>0.1919682301480905</v>
      </c>
      <c r="G81" s="10">
        <v>0.14107693271083899</v>
      </c>
      <c r="H81" s="10">
        <v>9.7681169616051999E-2</v>
      </c>
    </row>
    <row r="82" spans="2:8" x14ac:dyDescent="0.25">
      <c r="B82" s="32">
        <v>27303336000180</v>
      </c>
      <c r="C82" s="4" t="s">
        <v>1345</v>
      </c>
      <c r="D82" s="3" t="s">
        <v>3</v>
      </c>
      <c r="E82" s="11">
        <v>1</v>
      </c>
      <c r="F82" s="5">
        <v>0.1987072443422295</v>
      </c>
      <c r="G82" s="10">
        <v>0.14266583287517901</v>
      </c>
      <c r="H82" s="10">
        <v>9.7681169616051999E-2</v>
      </c>
    </row>
    <row r="83" spans="2:8" x14ac:dyDescent="0.25">
      <c r="B83" s="32">
        <v>28556156000172</v>
      </c>
      <c r="C83" s="4" t="s">
        <v>1383</v>
      </c>
      <c r="D83" s="3" t="s">
        <v>3</v>
      </c>
      <c r="E83" s="11">
        <v>1</v>
      </c>
      <c r="F83" s="5">
        <v>0.20494133983904783</v>
      </c>
      <c r="G83" s="10">
        <v>0.14413643663087899</v>
      </c>
      <c r="H83" s="10">
        <v>9.7681169616051999E-2</v>
      </c>
    </row>
    <row r="84" spans="2:8" x14ac:dyDescent="0.25">
      <c r="B84" s="32">
        <v>29773806000102</v>
      </c>
      <c r="C84" s="4" t="s">
        <v>1392</v>
      </c>
      <c r="D84" s="3" t="s">
        <v>3</v>
      </c>
      <c r="E84" s="11">
        <v>1</v>
      </c>
      <c r="F84" s="5">
        <v>0.32964119585173751</v>
      </c>
      <c r="G84" s="10">
        <v>4.4184000000000001E-2</v>
      </c>
      <c r="H84" s="10">
        <v>3.5064514562663102E-2</v>
      </c>
    </row>
    <row r="85" spans="2:8" x14ac:dyDescent="0.25"/>
    <row r="86" spans="2:8" x14ac:dyDescent="0.25"/>
    <row r="87" spans="2:8" x14ac:dyDescent="0.25">
      <c r="B87" s="28" t="s">
        <v>737</v>
      </c>
      <c r="C87" s="12"/>
      <c r="D87" s="12"/>
      <c r="E87" s="12"/>
      <c r="F87" s="12"/>
    </row>
    <row r="88" spans="2:8" x14ac:dyDescent="0.25">
      <c r="B88" s="28" t="s">
        <v>42</v>
      </c>
      <c r="C88" s="12"/>
      <c r="D88" s="12"/>
      <c r="E88" s="12"/>
      <c r="F88" s="12"/>
    </row>
    <row r="89" spans="2:8" x14ac:dyDescent="0.25">
      <c r="B89" s="28" t="s">
        <v>1504</v>
      </c>
      <c r="C89" s="12"/>
      <c r="D89" s="12"/>
      <c r="E89" s="29" t="str">
        <f>HYPERLINK("http://www.susep.gov.br/setores-susep/cgsoa/fundos-previdenciarios/Relatorio_Simplificado.pdf","Relatório")</f>
        <v>Relatório</v>
      </c>
      <c r="F89" s="12"/>
    </row>
    <row r="90" spans="2:8" x14ac:dyDescent="0.25">
      <c r="B90" s="28" t="s">
        <v>1505</v>
      </c>
      <c r="C90" s="12"/>
      <c r="D90" s="12"/>
      <c r="E90" s="12"/>
      <c r="F90" s="12"/>
    </row>
    <row r="91" spans="2:8" x14ac:dyDescent="0.25">
      <c r="B91" s="28" t="s">
        <v>1506</v>
      </c>
      <c r="C91" s="12"/>
      <c r="D91" s="12"/>
      <c r="E91" s="12"/>
      <c r="F91" s="12"/>
    </row>
    <row r="92" spans="2:8" x14ac:dyDescent="0.25"/>
    <row r="93" spans="2:8" hidden="1" x14ac:dyDescent="0.25"/>
    <row r="94" spans="2:8" hidden="1" x14ac:dyDescent="0.25"/>
    <row r="95" spans="2:8" x14ac:dyDescent="0.25"/>
    <row r="96" spans="2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1">
    <mergeCell ref="B3:H3"/>
  </mergeCells>
  <hyperlinks>
    <hyperlink ref="J6" location="Pesquisa!A1" display="Voltar para pesquisa"/>
    <hyperlink ref="E89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N430"/>
  <sheetViews>
    <sheetView showGridLines="0" zoomScaleNormal="100" workbookViewId="0">
      <pane ySplit="6" topLeftCell="A7" activePane="bottomLeft" state="frozen"/>
      <selection activeCell="E10" sqref="E10"/>
      <selection pane="bottomLeft" activeCell="B7" sqref="B7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12" width="9.140625" customWidth="1"/>
    <col min="13" max="14" width="0" hidden="1" customWidth="1"/>
    <col min="15" max="16384" width="9.140625" hidden="1"/>
  </cols>
  <sheetData>
    <row r="1" spans="1:10" x14ac:dyDescent="0.25">
      <c r="A1" s="8" t="s">
        <v>40</v>
      </c>
      <c r="B1" s="8"/>
    </row>
    <row r="2" spans="1:10" x14ac:dyDescent="0.25"/>
    <row r="3" spans="1:10" ht="18" customHeight="1" x14ac:dyDescent="0.25">
      <c r="B3" s="40" t="s">
        <v>1414</v>
      </c>
      <c r="C3" s="40"/>
      <c r="D3" s="40"/>
      <c r="E3" s="40"/>
      <c r="F3" s="40"/>
      <c r="G3" s="40"/>
      <c r="H3" s="40"/>
    </row>
    <row r="4" spans="1:10" x14ac:dyDescent="0.25"/>
    <row r="5" spans="1:10" x14ac:dyDescent="0.25"/>
    <row r="6" spans="1:10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J6" s="23" t="str">
        <f>HYPERLINK("#Pesquisa!A1","Voltar para pesquisa")</f>
        <v>Voltar para pesquisa</v>
      </c>
    </row>
    <row r="7" spans="1:10" x14ac:dyDescent="0.25">
      <c r="B7" s="32">
        <v>1069185000153</v>
      </c>
      <c r="C7" s="4" t="s">
        <v>738</v>
      </c>
      <c r="D7" s="3" t="s">
        <v>8</v>
      </c>
      <c r="E7" s="11">
        <v>2</v>
      </c>
      <c r="F7" s="5">
        <v>-2.4522328678089389E-7</v>
      </c>
      <c r="G7" s="10">
        <v>7.3511810573029204E-2</v>
      </c>
      <c r="H7" s="10">
        <v>9.7681169616051999E-2</v>
      </c>
    </row>
    <row r="8" spans="1:10" x14ac:dyDescent="0.25">
      <c r="B8" s="32">
        <v>1392021000162</v>
      </c>
      <c r="C8" s="4" t="s">
        <v>740</v>
      </c>
      <c r="D8" s="3" t="s">
        <v>30</v>
      </c>
      <c r="E8" s="11">
        <v>2</v>
      </c>
      <c r="F8" s="5">
        <v>-1.02264703831253E-8</v>
      </c>
      <c r="G8" s="10">
        <v>9.5044594933222398E-2</v>
      </c>
      <c r="H8" s="10">
        <v>9.7681169616051999E-2</v>
      </c>
    </row>
    <row r="9" spans="1:10" x14ac:dyDescent="0.25">
      <c r="B9" s="32">
        <v>1392021000162</v>
      </c>
      <c r="C9" s="4" t="s">
        <v>740</v>
      </c>
      <c r="D9" s="3" t="s">
        <v>10</v>
      </c>
      <c r="E9" s="11">
        <v>2</v>
      </c>
      <c r="F9" s="5">
        <v>-1.02264703831253E-8</v>
      </c>
      <c r="G9" s="10">
        <v>9.5044594933222398E-2</v>
      </c>
      <c r="H9" s="10">
        <v>9.7681169616051999E-2</v>
      </c>
    </row>
    <row r="10" spans="1:10" x14ac:dyDescent="0.25">
      <c r="B10" s="32">
        <v>2290280000145</v>
      </c>
      <c r="C10" s="4" t="s">
        <v>743</v>
      </c>
      <c r="D10" s="3" t="s">
        <v>8</v>
      </c>
      <c r="E10" s="11">
        <v>2</v>
      </c>
      <c r="F10" s="5">
        <v>-2.466782732972341E-7</v>
      </c>
      <c r="G10" s="10">
        <v>7.5008488180455093E-2</v>
      </c>
      <c r="H10" s="10">
        <v>9.7681169616051999E-2</v>
      </c>
    </row>
    <row r="11" spans="1:10" x14ac:dyDescent="0.25">
      <c r="B11" s="32">
        <v>2561139000130</v>
      </c>
      <c r="C11" s="4" t="s">
        <v>747</v>
      </c>
      <c r="D11" s="3" t="s">
        <v>10</v>
      </c>
      <c r="E11" s="11">
        <v>2</v>
      </c>
      <c r="F11" s="5">
        <v>-1.8203724007166227E-7</v>
      </c>
      <c r="G11" s="10">
        <v>5.26885745786339E-2</v>
      </c>
      <c r="H11" s="10">
        <v>9.7681169616051999E-2</v>
      </c>
    </row>
    <row r="12" spans="1:10" x14ac:dyDescent="0.25">
      <c r="B12" s="32">
        <v>2668766000174</v>
      </c>
      <c r="C12" s="4" t="s">
        <v>749</v>
      </c>
      <c r="D12" s="3" t="s">
        <v>8</v>
      </c>
      <c r="E12" s="11">
        <v>2</v>
      </c>
      <c r="F12" s="5">
        <v>-2.1607928571979977E-7</v>
      </c>
      <c r="G12" s="10">
        <v>7.7541961365243106E-2</v>
      </c>
      <c r="H12" s="10">
        <v>9.7681169616051999E-2</v>
      </c>
    </row>
    <row r="13" spans="1:10" x14ac:dyDescent="0.25">
      <c r="B13" s="32">
        <v>2710116000140</v>
      </c>
      <c r="C13" s="4" t="s">
        <v>752</v>
      </c>
      <c r="D13" s="3" t="s">
        <v>30</v>
      </c>
      <c r="E13" s="11">
        <v>2</v>
      </c>
      <c r="F13" s="5">
        <v>2.7856784851326553E-2</v>
      </c>
      <c r="G13" s="10">
        <v>9.7735681961333101E-2</v>
      </c>
      <c r="H13" s="10">
        <v>9.7681169616051999E-2</v>
      </c>
    </row>
    <row r="14" spans="1:10" x14ac:dyDescent="0.25">
      <c r="B14" s="32">
        <v>2710116000140</v>
      </c>
      <c r="C14" s="4" t="s">
        <v>752</v>
      </c>
      <c r="D14" s="3" t="s">
        <v>10</v>
      </c>
      <c r="E14" s="11">
        <v>2</v>
      </c>
      <c r="F14" s="5">
        <v>2.7856784851326553E-2</v>
      </c>
      <c r="G14" s="10">
        <v>9.7735681961333101E-2</v>
      </c>
      <c r="H14" s="10">
        <v>9.7681169616051999E-2</v>
      </c>
    </row>
    <row r="15" spans="1:10" x14ac:dyDescent="0.25">
      <c r="B15" s="32">
        <v>2764336000156</v>
      </c>
      <c r="C15" s="4" t="s">
        <v>754</v>
      </c>
      <c r="D15" s="3" t="s">
        <v>2</v>
      </c>
      <c r="E15" s="11">
        <v>2</v>
      </c>
      <c r="F15" s="5">
        <v>-5.649660880409334E-8</v>
      </c>
      <c r="G15" s="10">
        <v>5.1920448488529801E-2</v>
      </c>
      <c r="H15" s="10">
        <v>9.7681169616051999E-2</v>
      </c>
    </row>
    <row r="16" spans="1:10" x14ac:dyDescent="0.25">
      <c r="B16" s="32">
        <v>2764336000156</v>
      </c>
      <c r="C16" s="4" t="s">
        <v>754</v>
      </c>
      <c r="D16" s="3" t="s">
        <v>33</v>
      </c>
      <c r="E16" s="11">
        <v>2</v>
      </c>
      <c r="F16" s="5">
        <v>-5.649660880409334E-8</v>
      </c>
      <c r="G16" s="10">
        <v>5.1920448488529801E-2</v>
      </c>
      <c r="H16" s="10">
        <v>9.7681169616051999E-2</v>
      </c>
    </row>
    <row r="17" spans="2:8" x14ac:dyDescent="0.25">
      <c r="B17" s="32">
        <v>2764937000169</v>
      </c>
      <c r="C17" s="4" t="s">
        <v>758</v>
      </c>
      <c r="D17" s="3" t="s">
        <v>2</v>
      </c>
      <c r="E17" s="11">
        <v>2</v>
      </c>
      <c r="F17" s="5">
        <v>-4.0215154047134276E-8</v>
      </c>
      <c r="G17" s="10">
        <v>6.7651321055951494E-2</v>
      </c>
      <c r="H17" s="10">
        <v>9.7681169616051999E-2</v>
      </c>
    </row>
    <row r="18" spans="2:8" x14ac:dyDescent="0.25">
      <c r="B18" s="32">
        <v>2782911000143</v>
      </c>
      <c r="C18" s="4" t="s">
        <v>759</v>
      </c>
      <c r="D18" s="3" t="s">
        <v>2</v>
      </c>
      <c r="E18" s="11">
        <v>2</v>
      </c>
      <c r="F18" s="5">
        <v>-4.8725520576406359E-8</v>
      </c>
      <c r="G18" s="10">
        <v>6.3454646504308695E-2</v>
      </c>
      <c r="H18" s="10">
        <v>9.7681169616051999E-2</v>
      </c>
    </row>
    <row r="19" spans="2:8" x14ac:dyDescent="0.25">
      <c r="B19" s="32">
        <v>2851024000180</v>
      </c>
      <c r="C19" s="4" t="s">
        <v>760</v>
      </c>
      <c r="D19" s="3" t="s">
        <v>8</v>
      </c>
      <c r="E19" s="11">
        <v>2</v>
      </c>
      <c r="F19" s="5">
        <v>-5.4217605369349364E-8</v>
      </c>
      <c r="G19" s="10">
        <v>8.3358185814927696E-2</v>
      </c>
      <c r="H19" s="10">
        <v>9.7681169616051999E-2</v>
      </c>
    </row>
    <row r="20" spans="2:8" x14ac:dyDescent="0.25">
      <c r="B20" s="32">
        <v>2898523000122</v>
      </c>
      <c r="C20" s="4" t="s">
        <v>762</v>
      </c>
      <c r="D20" s="3" t="s">
        <v>8</v>
      </c>
      <c r="E20" s="11">
        <v>2</v>
      </c>
      <c r="F20" s="5">
        <v>-3.9879854846554774E-8</v>
      </c>
      <c r="G20" s="10">
        <v>7.1162079190059596E-2</v>
      </c>
      <c r="H20" s="10">
        <v>9.7681169616051999E-2</v>
      </c>
    </row>
    <row r="21" spans="2:8" x14ac:dyDescent="0.25">
      <c r="B21" s="32">
        <v>2911564000101</v>
      </c>
      <c r="C21" s="4" t="s">
        <v>768</v>
      </c>
      <c r="D21" s="3" t="s">
        <v>8</v>
      </c>
      <c r="E21" s="11">
        <v>2</v>
      </c>
      <c r="F21" s="5">
        <v>-2.6218726850268742E-8</v>
      </c>
      <c r="G21" s="10">
        <v>8.5218038971390103E-2</v>
      </c>
      <c r="H21" s="10">
        <v>9.7681169616051999E-2</v>
      </c>
    </row>
    <row r="22" spans="2:8" x14ac:dyDescent="0.25">
      <c r="B22" s="32">
        <v>2924217000113</v>
      </c>
      <c r="C22" s="4" t="s">
        <v>770</v>
      </c>
      <c r="D22" s="3" t="s">
        <v>7</v>
      </c>
      <c r="E22" s="11">
        <v>2</v>
      </c>
      <c r="F22" s="5">
        <v>-3.4803407008751715E-8</v>
      </c>
      <c r="G22" s="10">
        <v>9.1354941626613506E-2</v>
      </c>
      <c r="H22" s="10">
        <v>9.7681169616051999E-2</v>
      </c>
    </row>
    <row r="23" spans="2:8" x14ac:dyDescent="0.25">
      <c r="B23" s="32">
        <v>2924262000178</v>
      </c>
      <c r="C23" s="4" t="s">
        <v>772</v>
      </c>
      <c r="D23" s="3" t="s">
        <v>7</v>
      </c>
      <c r="E23" s="11">
        <v>2</v>
      </c>
      <c r="F23" s="5">
        <v>-7.2059508104521947E-8</v>
      </c>
      <c r="G23" s="10">
        <v>8.9302354330691405E-2</v>
      </c>
      <c r="H23" s="10">
        <v>9.7681169616051999E-2</v>
      </c>
    </row>
    <row r="24" spans="2:8" x14ac:dyDescent="0.25">
      <c r="B24" s="32">
        <v>2998253000121</v>
      </c>
      <c r="C24" s="4" t="s">
        <v>775</v>
      </c>
      <c r="D24" s="3" t="s">
        <v>10</v>
      </c>
      <c r="E24" s="11">
        <v>2</v>
      </c>
      <c r="F24" s="5">
        <v>-2.1241277578667816E-7</v>
      </c>
      <c r="G24" s="10">
        <v>7.8713625126344694E-2</v>
      </c>
      <c r="H24" s="10">
        <v>9.7681169616051999E-2</v>
      </c>
    </row>
    <row r="25" spans="2:8" x14ac:dyDescent="0.25">
      <c r="B25" s="32">
        <v>3077322000127</v>
      </c>
      <c r="C25" s="4" t="s">
        <v>778</v>
      </c>
      <c r="D25" s="3" t="s">
        <v>9</v>
      </c>
      <c r="E25" s="11">
        <v>2</v>
      </c>
      <c r="F25" s="5">
        <v>-2.5392104078931702E-8</v>
      </c>
      <c r="G25" s="10">
        <v>9.3172803338149396E-2</v>
      </c>
      <c r="H25" s="10">
        <v>9.7681169616051999E-2</v>
      </c>
    </row>
    <row r="26" spans="2:8" x14ac:dyDescent="0.25">
      <c r="B26" s="32">
        <v>3077330000173</v>
      </c>
      <c r="C26" s="4" t="s">
        <v>779</v>
      </c>
      <c r="D26" s="3" t="s">
        <v>9</v>
      </c>
      <c r="E26" s="11">
        <v>2</v>
      </c>
      <c r="F26" s="5">
        <v>-3.6242545636053876E-7</v>
      </c>
      <c r="G26" s="10">
        <v>6.9206957209388506E-2</v>
      </c>
      <c r="H26" s="10">
        <v>9.7681169616051999E-2</v>
      </c>
    </row>
    <row r="27" spans="2:8" x14ac:dyDescent="0.25">
      <c r="B27" s="32">
        <v>3120902000150</v>
      </c>
      <c r="C27" s="4" t="s">
        <v>780</v>
      </c>
      <c r="D27" s="3" t="s">
        <v>11</v>
      </c>
      <c r="E27" s="11">
        <v>2</v>
      </c>
      <c r="F27" s="5">
        <v>-6.3815982413638897E-7</v>
      </c>
      <c r="G27" s="10">
        <v>5.8637179211164202E-2</v>
      </c>
      <c r="H27" s="10">
        <v>9.7681169616051999E-2</v>
      </c>
    </row>
    <row r="28" spans="2:8" x14ac:dyDescent="0.25">
      <c r="B28" s="32">
        <v>3256797000180</v>
      </c>
      <c r="C28" s="4" t="s">
        <v>783</v>
      </c>
      <c r="D28" s="3" t="s">
        <v>10</v>
      </c>
      <c r="E28" s="11">
        <v>2</v>
      </c>
      <c r="F28" s="5">
        <v>-1.1408835468123632E-7</v>
      </c>
      <c r="G28" s="10">
        <v>8.6830513434709405E-2</v>
      </c>
      <c r="H28" s="10">
        <v>9.7681169616051999E-2</v>
      </c>
    </row>
    <row r="29" spans="2:8" x14ac:dyDescent="0.25">
      <c r="B29" s="32">
        <v>3271093000187</v>
      </c>
      <c r="C29" s="4" t="s">
        <v>784</v>
      </c>
      <c r="D29" s="3" t="s">
        <v>12</v>
      </c>
      <c r="E29" s="11">
        <v>2</v>
      </c>
      <c r="F29" s="5">
        <v>-1.5669354753554222E-8</v>
      </c>
      <c r="G29" s="10">
        <v>8.0733960284334896E-2</v>
      </c>
      <c r="H29" s="10">
        <v>9.7681169616051999E-2</v>
      </c>
    </row>
    <row r="30" spans="2:8" x14ac:dyDescent="0.25">
      <c r="B30" s="32">
        <v>3366545000104</v>
      </c>
      <c r="C30" s="4" t="s">
        <v>788</v>
      </c>
      <c r="D30" s="3" t="s">
        <v>8</v>
      </c>
      <c r="E30" s="11">
        <v>2</v>
      </c>
      <c r="F30" s="5">
        <v>-7.2732539917882531E-8</v>
      </c>
      <c r="G30" s="10">
        <v>8.9438232590507399E-2</v>
      </c>
      <c r="H30" s="10">
        <v>9.7681169616051999E-2</v>
      </c>
    </row>
    <row r="31" spans="2:8" x14ac:dyDescent="0.25">
      <c r="B31" s="32">
        <v>3374369000152</v>
      </c>
      <c r="C31" s="4" t="s">
        <v>789</v>
      </c>
      <c r="D31" s="3" t="s">
        <v>8</v>
      </c>
      <c r="E31" s="11">
        <v>2</v>
      </c>
      <c r="F31" s="5">
        <v>-2.0661569358213051E-7</v>
      </c>
      <c r="G31" s="10">
        <v>7.7254974453094802E-2</v>
      </c>
      <c r="H31" s="10">
        <v>9.7681169616051999E-2</v>
      </c>
    </row>
    <row r="32" spans="2:8" x14ac:dyDescent="0.25">
      <c r="B32" s="32">
        <v>3374369000152</v>
      </c>
      <c r="C32" s="4" t="s">
        <v>789</v>
      </c>
      <c r="D32" s="3" t="s">
        <v>790</v>
      </c>
      <c r="E32" s="11">
        <v>2</v>
      </c>
      <c r="F32" s="5">
        <v>-2.0661569358213051E-7</v>
      </c>
      <c r="G32" s="10">
        <v>7.7254974453094802E-2</v>
      </c>
      <c r="H32" s="10">
        <v>9.7681169616051999E-2</v>
      </c>
    </row>
    <row r="33" spans="2:8" x14ac:dyDescent="0.25">
      <c r="B33" s="32">
        <v>3374465000109</v>
      </c>
      <c r="C33" s="4" t="s">
        <v>791</v>
      </c>
      <c r="D33" s="3" t="s">
        <v>8</v>
      </c>
      <c r="E33" s="11">
        <v>2</v>
      </c>
      <c r="F33" s="5">
        <v>-1.1464249566781852E-7</v>
      </c>
      <c r="G33" s="10">
        <v>8.5951073764775496E-2</v>
      </c>
      <c r="H33" s="10">
        <v>9.7681169616051999E-2</v>
      </c>
    </row>
    <row r="34" spans="2:8" x14ac:dyDescent="0.25">
      <c r="B34" s="32">
        <v>3438278000133</v>
      </c>
      <c r="C34" s="4" t="s">
        <v>795</v>
      </c>
      <c r="D34" s="3" t="s">
        <v>8</v>
      </c>
      <c r="E34" s="11">
        <v>2</v>
      </c>
      <c r="F34" s="5">
        <v>-1.925879296042011E-8</v>
      </c>
      <c r="G34" s="10">
        <v>9.3897872195515306E-2</v>
      </c>
      <c r="H34" s="10">
        <v>9.7681169616051999E-2</v>
      </c>
    </row>
    <row r="35" spans="2:8" x14ac:dyDescent="0.25">
      <c r="B35" s="32">
        <v>3441485000147</v>
      </c>
      <c r="C35" s="4" t="s">
        <v>798</v>
      </c>
      <c r="D35" s="3" t="s">
        <v>31</v>
      </c>
      <c r="E35" s="11">
        <v>2</v>
      </c>
      <c r="F35" s="5">
        <v>-1.1295578142859654E-7</v>
      </c>
      <c r="G35" s="10">
        <v>5.93513628841114E-2</v>
      </c>
      <c r="H35" s="10">
        <v>9.7681169616051999E-2</v>
      </c>
    </row>
    <row r="36" spans="2:8" x14ac:dyDescent="0.25">
      <c r="B36" s="32">
        <v>3469379000171</v>
      </c>
      <c r="C36" s="4" t="s">
        <v>799</v>
      </c>
      <c r="D36" s="3" t="s">
        <v>4</v>
      </c>
      <c r="E36" s="11">
        <v>2</v>
      </c>
      <c r="F36" s="5">
        <v>-1.5457478190707977E-8</v>
      </c>
      <c r="G36" s="10">
        <v>9.4814246389069101E-2</v>
      </c>
      <c r="H36" s="10">
        <v>9.7681169616051999E-2</v>
      </c>
    </row>
    <row r="37" spans="2:8" x14ac:dyDescent="0.25">
      <c r="B37" s="32">
        <v>3499625000138</v>
      </c>
      <c r="C37" s="4" t="s">
        <v>802</v>
      </c>
      <c r="D37" s="3" t="s">
        <v>2</v>
      </c>
      <c r="E37" s="11">
        <v>2</v>
      </c>
      <c r="F37" s="5">
        <v>-1.0029397141713514E-7</v>
      </c>
      <c r="G37" s="10">
        <v>7.8095127642073395E-2</v>
      </c>
      <c r="H37" s="10">
        <v>9.7681169616051999E-2</v>
      </c>
    </row>
    <row r="38" spans="2:8" x14ac:dyDescent="0.25">
      <c r="B38" s="32">
        <v>3534936000190</v>
      </c>
      <c r="C38" s="4" t="s">
        <v>805</v>
      </c>
      <c r="D38" s="3" t="s">
        <v>12</v>
      </c>
      <c r="E38" s="11">
        <v>2</v>
      </c>
      <c r="F38" s="5">
        <v>-1.1243586697451177E-7</v>
      </c>
      <c r="G38" s="10">
        <v>8.5322367270579E-2</v>
      </c>
      <c r="H38" s="10">
        <v>9.7681169616051999E-2</v>
      </c>
    </row>
    <row r="39" spans="2:8" x14ac:dyDescent="0.25">
      <c r="B39" s="32">
        <v>3537494000136</v>
      </c>
      <c r="C39" s="4" t="s">
        <v>814</v>
      </c>
      <c r="D39" s="3" t="s">
        <v>2</v>
      </c>
      <c r="E39" s="11">
        <v>2</v>
      </c>
      <c r="F39" s="5">
        <v>-4.4532329369687437E-8</v>
      </c>
      <c r="G39" s="10">
        <v>7.8627186341671901E-2</v>
      </c>
      <c r="H39" s="10">
        <v>9.7681169616051999E-2</v>
      </c>
    </row>
    <row r="40" spans="2:8" x14ac:dyDescent="0.25">
      <c r="B40" s="32">
        <v>3565131000104</v>
      </c>
      <c r="C40" s="4" t="s">
        <v>817</v>
      </c>
      <c r="D40" s="3" t="s">
        <v>12</v>
      </c>
      <c r="E40" s="11">
        <v>2</v>
      </c>
      <c r="F40" s="5">
        <v>-2.1567698586054104E-7</v>
      </c>
      <c r="G40" s="10">
        <v>7.5950257382527697E-2</v>
      </c>
      <c r="H40" s="10">
        <v>9.7681169616051999E-2</v>
      </c>
    </row>
    <row r="41" spans="2:8" x14ac:dyDescent="0.25">
      <c r="B41" s="32">
        <v>3565192000171</v>
      </c>
      <c r="C41" s="4" t="s">
        <v>820</v>
      </c>
      <c r="D41" s="3" t="s">
        <v>12</v>
      </c>
      <c r="E41" s="11">
        <v>2</v>
      </c>
      <c r="F41" s="5">
        <v>-1.1000538537691517E-7</v>
      </c>
      <c r="G41" s="10">
        <v>8.5568239624981696E-2</v>
      </c>
      <c r="H41" s="10">
        <v>9.7681169616051999E-2</v>
      </c>
    </row>
    <row r="42" spans="2:8" x14ac:dyDescent="0.25">
      <c r="B42" s="32">
        <v>3589391000110</v>
      </c>
      <c r="C42" s="4" t="s">
        <v>822</v>
      </c>
      <c r="D42" s="3" t="s">
        <v>31</v>
      </c>
      <c r="E42" s="11">
        <v>2</v>
      </c>
      <c r="F42" s="5">
        <v>3.0523239414298679E-2</v>
      </c>
      <c r="G42" s="10">
        <v>9.9156878975149604E-2</v>
      </c>
      <c r="H42" s="10">
        <v>9.7681169616051999E-2</v>
      </c>
    </row>
    <row r="43" spans="2:8" x14ac:dyDescent="0.25">
      <c r="B43" s="32">
        <v>3596908000106</v>
      </c>
      <c r="C43" s="4" t="s">
        <v>823</v>
      </c>
      <c r="D43" s="3" t="s">
        <v>8</v>
      </c>
      <c r="E43" s="11">
        <v>2</v>
      </c>
      <c r="F43" s="5">
        <v>-1.960694894692048E-7</v>
      </c>
      <c r="G43" s="10">
        <v>7.9192848396586496E-2</v>
      </c>
      <c r="H43" s="10">
        <v>9.7681169616051999E-2</v>
      </c>
    </row>
    <row r="44" spans="2:8" x14ac:dyDescent="0.25">
      <c r="B44" s="32">
        <v>3737222000180</v>
      </c>
      <c r="C44" s="4" t="s">
        <v>832</v>
      </c>
      <c r="D44" s="3" t="s">
        <v>29</v>
      </c>
      <c r="E44" s="11">
        <v>2</v>
      </c>
      <c r="F44" s="5">
        <v>-1.2638941629924772E-7</v>
      </c>
      <c r="G44" s="10">
        <v>7.9106034182766502E-2</v>
      </c>
      <c r="H44" s="10">
        <v>9.7681169616051999E-2</v>
      </c>
    </row>
    <row r="45" spans="2:8" x14ac:dyDescent="0.25">
      <c r="B45" s="32">
        <v>3737224000179</v>
      </c>
      <c r="C45" s="4" t="s">
        <v>833</v>
      </c>
      <c r="D45" s="3" t="s">
        <v>29</v>
      </c>
      <c r="E45" s="11">
        <v>2</v>
      </c>
      <c r="F45" s="5">
        <v>-2.5467133974086864E-9</v>
      </c>
      <c r="G45" s="10">
        <v>9.5172869051158002E-2</v>
      </c>
      <c r="H45" s="10">
        <v>9.7681169616051999E-2</v>
      </c>
    </row>
    <row r="46" spans="2:8" x14ac:dyDescent="0.25">
      <c r="B46" s="32">
        <v>3765863000148</v>
      </c>
      <c r="C46" s="4" t="s">
        <v>834</v>
      </c>
      <c r="D46" s="3" t="s">
        <v>835</v>
      </c>
      <c r="E46" s="11">
        <v>2</v>
      </c>
      <c r="F46" s="5">
        <v>-1.3508262900551259E-7</v>
      </c>
      <c r="G46" s="10">
        <v>6.3597273461733397E-2</v>
      </c>
      <c r="H46" s="10">
        <v>9.7681169616051999E-2</v>
      </c>
    </row>
    <row r="47" spans="2:8" x14ac:dyDescent="0.25">
      <c r="B47" s="32">
        <v>3821078000165</v>
      </c>
      <c r="C47" s="4" t="s">
        <v>836</v>
      </c>
      <c r="D47" s="3" t="s">
        <v>8</v>
      </c>
      <c r="E47" s="11">
        <v>2</v>
      </c>
      <c r="F47" s="5">
        <v>4.5562153157461482E-2</v>
      </c>
      <c r="G47" s="10">
        <v>0.10096501105663</v>
      </c>
      <c r="H47" s="10">
        <v>9.7681169616051999E-2</v>
      </c>
    </row>
    <row r="48" spans="2:8" x14ac:dyDescent="0.25">
      <c r="B48" s="32">
        <v>3821440000106</v>
      </c>
      <c r="C48" s="4" t="s">
        <v>837</v>
      </c>
      <c r="D48" s="3" t="s">
        <v>8</v>
      </c>
      <c r="E48" s="11">
        <v>2</v>
      </c>
      <c r="F48" s="5">
        <v>-6.5026990961650902E-9</v>
      </c>
      <c r="G48" s="10">
        <v>9.3781540260533106E-2</v>
      </c>
      <c r="H48" s="10">
        <v>9.7681169616051999E-2</v>
      </c>
    </row>
    <row r="49" spans="2:8" x14ac:dyDescent="0.25">
      <c r="B49" s="32">
        <v>3824230000163</v>
      </c>
      <c r="C49" s="4" t="s">
        <v>838</v>
      </c>
      <c r="D49" s="3" t="s">
        <v>30</v>
      </c>
      <c r="E49" s="11">
        <v>2</v>
      </c>
      <c r="F49" s="5">
        <v>-1.2426122056612276E-7</v>
      </c>
      <c r="G49" s="10">
        <v>8.3919720665437403E-2</v>
      </c>
      <c r="H49" s="10">
        <v>9.7681169616051999E-2</v>
      </c>
    </row>
    <row r="50" spans="2:8" x14ac:dyDescent="0.25">
      <c r="B50" s="32">
        <v>3824230000163</v>
      </c>
      <c r="C50" s="4" t="s">
        <v>838</v>
      </c>
      <c r="D50" s="3" t="s">
        <v>10</v>
      </c>
      <c r="E50" s="11">
        <v>2</v>
      </c>
      <c r="F50" s="5">
        <v>-1.2426122056612276E-7</v>
      </c>
      <c r="G50" s="10">
        <v>8.3919720665437403E-2</v>
      </c>
      <c r="H50" s="10">
        <v>9.7681169616051999E-2</v>
      </c>
    </row>
    <row r="51" spans="2:8" x14ac:dyDescent="0.25">
      <c r="B51" s="32">
        <v>3902512000131</v>
      </c>
      <c r="C51" s="4" t="s">
        <v>840</v>
      </c>
      <c r="D51" s="3" t="s">
        <v>11</v>
      </c>
      <c r="E51" s="11">
        <v>2</v>
      </c>
      <c r="F51" s="5">
        <v>7.9198906395188021E-2</v>
      </c>
      <c r="G51" s="10">
        <v>0.10324989376423301</v>
      </c>
      <c r="H51" s="10">
        <v>9.7681169616051999E-2</v>
      </c>
    </row>
    <row r="52" spans="2:8" x14ac:dyDescent="0.25">
      <c r="B52" s="32">
        <v>3926431000171</v>
      </c>
      <c r="C52" s="4" t="s">
        <v>842</v>
      </c>
      <c r="D52" s="3" t="s">
        <v>29</v>
      </c>
      <c r="E52" s="11">
        <v>2</v>
      </c>
      <c r="F52" s="5">
        <v>-2.4870493885824985E-7</v>
      </c>
      <c r="G52" s="10">
        <v>6.3272558899428497E-2</v>
      </c>
      <c r="H52" s="10">
        <v>9.7681169616051999E-2</v>
      </c>
    </row>
    <row r="53" spans="2:8" x14ac:dyDescent="0.25">
      <c r="B53" s="32">
        <v>3958330000182</v>
      </c>
      <c r="C53" s="4" t="s">
        <v>844</v>
      </c>
      <c r="D53" s="3" t="s">
        <v>10</v>
      </c>
      <c r="E53" s="11">
        <v>2</v>
      </c>
      <c r="F53" s="5">
        <v>-3.4269095086316751E-7</v>
      </c>
      <c r="G53" s="10">
        <v>6.8095971368567806E-2</v>
      </c>
      <c r="H53" s="10">
        <v>9.7681169616051999E-2</v>
      </c>
    </row>
    <row r="54" spans="2:8" x14ac:dyDescent="0.25">
      <c r="B54" s="32">
        <v>4056135000120</v>
      </c>
      <c r="C54" s="4" t="s">
        <v>851</v>
      </c>
      <c r="D54" s="3" t="s">
        <v>9</v>
      </c>
      <c r="E54" s="11">
        <v>2</v>
      </c>
      <c r="F54" s="5">
        <v>-1.2191697797305545E-7</v>
      </c>
      <c r="G54" s="10">
        <v>8.6237117488590503E-2</v>
      </c>
      <c r="H54" s="10">
        <v>9.7681169616051999E-2</v>
      </c>
    </row>
    <row r="55" spans="2:8" x14ac:dyDescent="0.25">
      <c r="B55" s="32">
        <v>4087328000148</v>
      </c>
      <c r="C55" s="4" t="s">
        <v>853</v>
      </c>
      <c r="D55" s="3" t="s">
        <v>8</v>
      </c>
      <c r="E55" s="11">
        <v>2</v>
      </c>
      <c r="F55" s="5">
        <v>-1.0087792659950625E-7</v>
      </c>
      <c r="G55" s="10">
        <v>8.2817877473158497E-2</v>
      </c>
      <c r="H55" s="10">
        <v>9.7681169616051999E-2</v>
      </c>
    </row>
    <row r="56" spans="2:8" x14ac:dyDescent="0.25">
      <c r="B56" s="32">
        <v>4089406000143</v>
      </c>
      <c r="C56" s="4" t="s">
        <v>855</v>
      </c>
      <c r="D56" s="3" t="s">
        <v>8</v>
      </c>
      <c r="E56" s="11">
        <v>2</v>
      </c>
      <c r="F56" s="5">
        <v>-1.4450384330287664E-7</v>
      </c>
      <c r="G56" s="10">
        <v>8.3482086313075396E-2</v>
      </c>
      <c r="H56" s="10">
        <v>9.7681169616051999E-2</v>
      </c>
    </row>
    <row r="57" spans="2:8" x14ac:dyDescent="0.25">
      <c r="B57" s="32">
        <v>4103102000193</v>
      </c>
      <c r="C57" s="4" t="s">
        <v>859</v>
      </c>
      <c r="D57" s="3" t="s">
        <v>10</v>
      </c>
      <c r="E57" s="11">
        <v>2</v>
      </c>
      <c r="F57" s="5">
        <v>-1.2283838441209897E-7</v>
      </c>
      <c r="G57" s="10">
        <v>6.6069108192688103E-2</v>
      </c>
      <c r="H57" s="10">
        <v>9.7681169616051999E-2</v>
      </c>
    </row>
    <row r="58" spans="2:8" x14ac:dyDescent="0.25">
      <c r="B58" s="32">
        <v>4118652000186</v>
      </c>
      <c r="C58" s="4" t="s">
        <v>860</v>
      </c>
      <c r="D58" s="3" t="s">
        <v>8</v>
      </c>
      <c r="E58" s="11">
        <v>2</v>
      </c>
      <c r="F58" s="5">
        <v>-1.4555967769275021E-8</v>
      </c>
      <c r="G58" s="10">
        <v>9.4289261207803204E-2</v>
      </c>
      <c r="H58" s="10">
        <v>9.7681169616051999E-2</v>
      </c>
    </row>
    <row r="59" spans="2:8" x14ac:dyDescent="0.25">
      <c r="B59" s="32">
        <v>4118883000190</v>
      </c>
      <c r="C59" s="4" t="s">
        <v>861</v>
      </c>
      <c r="D59" s="3" t="s">
        <v>8</v>
      </c>
      <c r="E59" s="11">
        <v>2</v>
      </c>
      <c r="F59" s="5">
        <v>-1.1496100922681516E-8</v>
      </c>
      <c r="G59" s="10">
        <v>9.4544737282072897E-2</v>
      </c>
      <c r="H59" s="10">
        <v>9.7681169616051999E-2</v>
      </c>
    </row>
    <row r="60" spans="2:8" x14ac:dyDescent="0.25">
      <c r="B60" s="32">
        <v>4172301000153</v>
      </c>
      <c r="C60" s="4" t="s">
        <v>863</v>
      </c>
      <c r="D60" s="3" t="s">
        <v>10</v>
      </c>
      <c r="E60" s="11">
        <v>2</v>
      </c>
      <c r="F60" s="5">
        <v>-1.5974812242486252E-7</v>
      </c>
      <c r="G60" s="10">
        <v>5.6875680449571801E-2</v>
      </c>
      <c r="H60" s="10">
        <v>9.7681169616051999E-2</v>
      </c>
    </row>
    <row r="61" spans="2:8" x14ac:dyDescent="0.25">
      <c r="B61" s="32">
        <v>4223291000138</v>
      </c>
      <c r="C61" s="4" t="s">
        <v>864</v>
      </c>
      <c r="D61" s="3" t="s">
        <v>2</v>
      </c>
      <c r="E61" s="11">
        <v>2</v>
      </c>
      <c r="F61" s="5">
        <v>8.8038772291323855E-2</v>
      </c>
      <c r="G61" s="10">
        <v>9.8827827054391401E-2</v>
      </c>
      <c r="H61" s="10">
        <v>9.7681169616051999E-2</v>
      </c>
    </row>
    <row r="62" spans="2:8" x14ac:dyDescent="0.25">
      <c r="B62" s="32">
        <v>4253202000104</v>
      </c>
      <c r="C62" s="4" t="s">
        <v>868</v>
      </c>
      <c r="D62" s="3" t="s">
        <v>10</v>
      </c>
      <c r="E62" s="11">
        <v>2</v>
      </c>
      <c r="F62" s="5">
        <v>1.3303879466099797E-2</v>
      </c>
      <c r="G62" s="10">
        <v>9.7330561614679595E-2</v>
      </c>
      <c r="H62" s="10">
        <v>9.7681169616051999E-2</v>
      </c>
    </row>
    <row r="63" spans="2:8" x14ac:dyDescent="0.25">
      <c r="B63" s="32">
        <v>4264940000149</v>
      </c>
      <c r="C63" s="4" t="s">
        <v>870</v>
      </c>
      <c r="D63" s="3" t="s">
        <v>8</v>
      </c>
      <c r="E63" s="11">
        <v>2</v>
      </c>
      <c r="F63" s="5">
        <v>-4.491721416919591E-8</v>
      </c>
      <c r="G63" s="10">
        <v>8.7232797554459798E-2</v>
      </c>
      <c r="H63" s="10">
        <v>9.7681169616051999E-2</v>
      </c>
    </row>
    <row r="64" spans="2:8" x14ac:dyDescent="0.25">
      <c r="B64" s="32">
        <v>4511306000163</v>
      </c>
      <c r="C64" s="4" t="s">
        <v>877</v>
      </c>
      <c r="D64" s="3" t="s">
        <v>8</v>
      </c>
      <c r="E64" s="11">
        <v>2</v>
      </c>
      <c r="F64" s="5">
        <v>-4.454005367714858E-7</v>
      </c>
      <c r="G64" s="10">
        <v>5.6343054401427797E-2</v>
      </c>
      <c r="H64" s="10">
        <v>9.7681169616051999E-2</v>
      </c>
    </row>
    <row r="65" spans="2:8" x14ac:dyDescent="0.25">
      <c r="B65" s="32">
        <v>4572903000106</v>
      </c>
      <c r="C65" s="4" t="s">
        <v>878</v>
      </c>
      <c r="D65" s="3" t="s">
        <v>12</v>
      </c>
      <c r="E65" s="11">
        <v>2</v>
      </c>
      <c r="F65" s="5">
        <v>-1.917388921809592E-8</v>
      </c>
      <c r="G65" s="10">
        <v>9.3796832314365003E-2</v>
      </c>
      <c r="H65" s="10">
        <v>9.7681169616051999E-2</v>
      </c>
    </row>
    <row r="66" spans="2:8" x14ac:dyDescent="0.25">
      <c r="B66" s="32">
        <v>4684453000135</v>
      </c>
      <c r="C66" s="4" t="s">
        <v>881</v>
      </c>
      <c r="D66" s="3" t="s">
        <v>12</v>
      </c>
      <c r="E66" s="11">
        <v>2</v>
      </c>
      <c r="F66" s="5">
        <v>4.2209433232798542E-2</v>
      </c>
      <c r="G66" s="10">
        <v>9.8136467069729796E-2</v>
      </c>
      <c r="H66" s="10">
        <v>9.7681169616051999E-2</v>
      </c>
    </row>
    <row r="67" spans="2:8" x14ac:dyDescent="0.25">
      <c r="B67" s="32">
        <v>4684467000159</v>
      </c>
      <c r="C67" s="4" t="s">
        <v>882</v>
      </c>
      <c r="D67" s="3" t="s">
        <v>12</v>
      </c>
      <c r="E67" s="11">
        <v>2</v>
      </c>
      <c r="F67" s="5">
        <v>-2.0091921028575699E-7</v>
      </c>
      <c r="G67" s="10">
        <v>7.7271689867545207E-2</v>
      </c>
      <c r="H67" s="10">
        <v>9.7681169616051999E-2</v>
      </c>
    </row>
    <row r="68" spans="2:8" x14ac:dyDescent="0.25">
      <c r="B68" s="32">
        <v>4684499000154</v>
      </c>
      <c r="C68" s="4" t="s">
        <v>883</v>
      </c>
      <c r="D68" s="3" t="s">
        <v>12</v>
      </c>
      <c r="E68" s="11">
        <v>2</v>
      </c>
      <c r="F68" s="5">
        <v>-2.0108977232966396E-7</v>
      </c>
      <c r="G68" s="10">
        <v>7.5217161955606807E-2</v>
      </c>
      <c r="H68" s="10">
        <v>9.7681169616051999E-2</v>
      </c>
    </row>
    <row r="69" spans="2:8" x14ac:dyDescent="0.25">
      <c r="B69" s="32">
        <v>4685333000152</v>
      </c>
      <c r="C69" s="4" t="s">
        <v>888</v>
      </c>
      <c r="D69" s="3" t="s">
        <v>8</v>
      </c>
      <c r="E69" s="11">
        <v>2</v>
      </c>
      <c r="F69" s="5">
        <v>-9.4816724931928571E-8</v>
      </c>
      <c r="G69" s="10">
        <v>8.76046981012992E-2</v>
      </c>
      <c r="H69" s="10">
        <v>9.7681169616051999E-2</v>
      </c>
    </row>
    <row r="70" spans="2:8" x14ac:dyDescent="0.25">
      <c r="B70" s="32">
        <v>4709080000100</v>
      </c>
      <c r="C70" s="4" t="s">
        <v>893</v>
      </c>
      <c r="D70" s="3" t="s">
        <v>8</v>
      </c>
      <c r="E70" s="11">
        <v>2</v>
      </c>
      <c r="F70" s="5">
        <v>-1.0903356816030595E-8</v>
      </c>
      <c r="G70" s="10">
        <v>9.4600517235145606E-2</v>
      </c>
      <c r="H70" s="10">
        <v>9.7681169616051999E-2</v>
      </c>
    </row>
    <row r="71" spans="2:8" x14ac:dyDescent="0.25">
      <c r="B71" s="32">
        <v>4738195000122</v>
      </c>
      <c r="C71" s="4" t="s">
        <v>894</v>
      </c>
      <c r="D71" s="3" t="s">
        <v>9</v>
      </c>
      <c r="E71" s="11">
        <v>2</v>
      </c>
      <c r="F71" s="5">
        <v>-3.6802347588671706E-7</v>
      </c>
      <c r="G71" s="10">
        <v>6.9107894378933402E-2</v>
      </c>
      <c r="H71" s="10">
        <v>9.7681169616051999E-2</v>
      </c>
    </row>
    <row r="72" spans="2:8" x14ac:dyDescent="0.25">
      <c r="B72" s="32">
        <v>4738201000141</v>
      </c>
      <c r="C72" s="4" t="s">
        <v>895</v>
      </c>
      <c r="D72" s="3" t="s">
        <v>9</v>
      </c>
      <c r="E72" s="11">
        <v>2</v>
      </c>
      <c r="F72" s="5">
        <v>-2.5312567513225353E-7</v>
      </c>
      <c r="G72" s="10">
        <v>7.7570959723935101E-2</v>
      </c>
      <c r="H72" s="10">
        <v>9.7681169616051999E-2</v>
      </c>
    </row>
    <row r="73" spans="2:8" x14ac:dyDescent="0.25">
      <c r="B73" s="32">
        <v>4763484000181</v>
      </c>
      <c r="C73" s="4" t="s">
        <v>896</v>
      </c>
      <c r="D73" s="3" t="s">
        <v>32</v>
      </c>
      <c r="E73" s="11">
        <v>2</v>
      </c>
      <c r="F73" s="5">
        <v>7.0258619417244539E-2</v>
      </c>
      <c r="G73" s="10">
        <v>0.11125916722161799</v>
      </c>
      <c r="H73" s="10">
        <v>9.7681169616051999E-2</v>
      </c>
    </row>
    <row r="74" spans="2:8" x14ac:dyDescent="0.25">
      <c r="B74" s="32">
        <v>4794886000143</v>
      </c>
      <c r="C74" s="4" t="s">
        <v>898</v>
      </c>
      <c r="D74" s="3" t="s">
        <v>12</v>
      </c>
      <c r="E74" s="11">
        <v>2</v>
      </c>
      <c r="F74" s="5">
        <v>-5.4537388912814491E-8</v>
      </c>
      <c r="G74" s="10">
        <v>9.0568673793535198E-2</v>
      </c>
      <c r="H74" s="10">
        <v>9.7681169616051999E-2</v>
      </c>
    </row>
    <row r="75" spans="2:8" x14ac:dyDescent="0.25">
      <c r="B75" s="32">
        <v>4830277000100</v>
      </c>
      <c r="C75" s="4" t="s">
        <v>899</v>
      </c>
      <c r="D75" s="3" t="s">
        <v>10</v>
      </c>
      <c r="E75" s="11">
        <v>2</v>
      </c>
      <c r="F75" s="5">
        <v>-1.8188881345152582E-7</v>
      </c>
      <c r="G75" s="10">
        <v>5.2680475478866798E-2</v>
      </c>
      <c r="H75" s="10">
        <v>9.7681169616051999E-2</v>
      </c>
    </row>
    <row r="76" spans="2:8" x14ac:dyDescent="0.25">
      <c r="B76" s="32">
        <v>4841814000100</v>
      </c>
      <c r="C76" s="4" t="s">
        <v>900</v>
      </c>
      <c r="D76" s="3" t="s">
        <v>8</v>
      </c>
      <c r="E76" s="11">
        <v>2</v>
      </c>
      <c r="F76" s="5">
        <v>-3.755496112121809E-8</v>
      </c>
      <c r="G76" s="10">
        <v>9.2387653413880097E-2</v>
      </c>
      <c r="H76" s="10">
        <v>9.7681169616051999E-2</v>
      </c>
    </row>
    <row r="77" spans="2:8" x14ac:dyDescent="0.25">
      <c r="B77" s="32">
        <v>5024581000115</v>
      </c>
      <c r="C77" s="4" t="s">
        <v>901</v>
      </c>
      <c r="D77" s="3" t="s">
        <v>2</v>
      </c>
      <c r="E77" s="11">
        <v>2</v>
      </c>
      <c r="F77" s="5">
        <v>-1.9299179269658286E-8</v>
      </c>
      <c r="G77" s="10">
        <v>8.3599104381164996E-2</v>
      </c>
      <c r="H77" s="10">
        <v>9.7681169616051999E-2</v>
      </c>
    </row>
    <row r="78" spans="2:8" x14ac:dyDescent="0.25">
      <c r="B78" s="32">
        <v>5024763000196</v>
      </c>
      <c r="C78" s="4" t="s">
        <v>904</v>
      </c>
      <c r="D78" s="3" t="s">
        <v>11</v>
      </c>
      <c r="E78" s="11">
        <v>2</v>
      </c>
      <c r="F78" s="5">
        <v>-1.0909816002015511E-7</v>
      </c>
      <c r="G78" s="10">
        <v>8.3455468291778995E-2</v>
      </c>
      <c r="H78" s="10">
        <v>9.7681169616051999E-2</v>
      </c>
    </row>
    <row r="79" spans="2:8" x14ac:dyDescent="0.25">
      <c r="B79" s="32">
        <v>5024775000110</v>
      </c>
      <c r="C79" s="4" t="s">
        <v>905</v>
      </c>
      <c r="D79" s="3" t="s">
        <v>11</v>
      </c>
      <c r="E79" s="11">
        <v>2</v>
      </c>
      <c r="F79" s="5">
        <v>-1.6876158442068861E-7</v>
      </c>
      <c r="G79" s="10">
        <v>7.6554695461835895E-2</v>
      </c>
      <c r="H79" s="10">
        <v>9.7681169616051999E-2</v>
      </c>
    </row>
    <row r="80" spans="2:8" x14ac:dyDescent="0.25">
      <c r="B80" s="32">
        <v>5061121000167</v>
      </c>
      <c r="C80" s="4" t="s">
        <v>906</v>
      </c>
      <c r="D80" s="3" t="s">
        <v>3</v>
      </c>
      <c r="E80" s="11">
        <v>2</v>
      </c>
      <c r="F80" s="5">
        <v>4.6226483402598779E-2</v>
      </c>
      <c r="G80" s="10">
        <v>0.100978002665026</v>
      </c>
      <c r="H80" s="10">
        <v>9.7681169616051999E-2</v>
      </c>
    </row>
    <row r="81" spans="2:8" x14ac:dyDescent="0.25">
      <c r="B81" s="32">
        <v>5119745000198</v>
      </c>
      <c r="C81" s="4" t="s">
        <v>915</v>
      </c>
      <c r="D81" s="3" t="s">
        <v>3</v>
      </c>
      <c r="E81" s="11">
        <v>2</v>
      </c>
      <c r="F81" s="5">
        <v>5.1429448664070961E-2</v>
      </c>
      <c r="G81" s="10">
        <v>0.10155540740013901</v>
      </c>
      <c r="H81" s="10">
        <v>9.7681169616051999E-2</v>
      </c>
    </row>
    <row r="82" spans="2:8" x14ac:dyDescent="0.25">
      <c r="B82" s="32">
        <v>5163131000103</v>
      </c>
      <c r="C82" s="4" t="s">
        <v>917</v>
      </c>
      <c r="D82" s="3" t="s">
        <v>3</v>
      </c>
      <c r="E82" s="11">
        <v>2</v>
      </c>
      <c r="F82" s="5">
        <v>0.10999792298963496</v>
      </c>
      <c r="G82" s="10">
        <v>0.109161167296534</v>
      </c>
      <c r="H82" s="10">
        <v>9.7681169616051999E-2</v>
      </c>
    </row>
    <row r="83" spans="2:8" x14ac:dyDescent="0.25">
      <c r="B83" s="32">
        <v>5200914000110</v>
      </c>
      <c r="C83" s="4" t="s">
        <v>919</v>
      </c>
      <c r="D83" s="3" t="s">
        <v>2</v>
      </c>
      <c r="E83" s="11">
        <v>2</v>
      </c>
      <c r="F83" s="5">
        <v>-2.3741794761242994E-8</v>
      </c>
      <c r="G83" s="10">
        <v>8.6865002254962895E-2</v>
      </c>
      <c r="H83" s="10">
        <v>9.7681169616051999E-2</v>
      </c>
    </row>
    <row r="84" spans="2:8" x14ac:dyDescent="0.25">
      <c r="B84" s="32">
        <v>5315909000152</v>
      </c>
      <c r="C84" s="4" t="s">
        <v>920</v>
      </c>
      <c r="D84" s="3" t="s">
        <v>11</v>
      </c>
      <c r="E84" s="11">
        <v>2</v>
      </c>
      <c r="F84" s="5">
        <v>-1.1412668830438329E-7</v>
      </c>
      <c r="G84" s="10">
        <v>8.3726926843065194E-2</v>
      </c>
      <c r="H84" s="10">
        <v>9.7681169616051999E-2</v>
      </c>
    </row>
    <row r="85" spans="2:8" x14ac:dyDescent="0.25">
      <c r="B85" s="32">
        <v>5431584000173</v>
      </c>
      <c r="C85" s="4" t="s">
        <v>921</v>
      </c>
      <c r="D85" s="3" t="s">
        <v>8</v>
      </c>
      <c r="E85" s="11">
        <v>2</v>
      </c>
      <c r="F85" s="5">
        <v>-1.4262185696633055E-7</v>
      </c>
      <c r="G85" s="10">
        <v>8.3683047055816806E-2</v>
      </c>
      <c r="H85" s="10">
        <v>9.7681169616051999E-2</v>
      </c>
    </row>
    <row r="86" spans="2:8" x14ac:dyDescent="0.25">
      <c r="B86" s="32">
        <v>5510929000184</v>
      </c>
      <c r="C86" s="4" t="s">
        <v>922</v>
      </c>
      <c r="D86" s="3" t="s">
        <v>11</v>
      </c>
      <c r="E86" s="11">
        <v>2</v>
      </c>
      <c r="F86" s="5">
        <v>-2.070604294463231E-7</v>
      </c>
      <c r="G86" s="10">
        <v>7.0785297270327993E-2</v>
      </c>
      <c r="H86" s="10">
        <v>9.7681169616051999E-2</v>
      </c>
    </row>
    <row r="87" spans="2:8" x14ac:dyDescent="0.25">
      <c r="B87" s="32">
        <v>5532649000177</v>
      </c>
      <c r="C87" s="4" t="s">
        <v>924</v>
      </c>
      <c r="D87" s="3" t="s">
        <v>32</v>
      </c>
      <c r="E87" s="11">
        <v>2</v>
      </c>
      <c r="F87" s="5">
        <v>0.15543548111811659</v>
      </c>
      <c r="G87" s="10">
        <v>0.13273186013066399</v>
      </c>
      <c r="H87" s="10">
        <v>9.7681169616051999E-2</v>
      </c>
    </row>
    <row r="88" spans="2:8" x14ac:dyDescent="0.25">
      <c r="B88" s="32">
        <v>5592103000101</v>
      </c>
      <c r="C88" s="4" t="s">
        <v>927</v>
      </c>
      <c r="D88" s="3" t="s">
        <v>8</v>
      </c>
      <c r="E88" s="11">
        <v>2</v>
      </c>
      <c r="F88" s="5">
        <v>0.11223495520949608</v>
      </c>
      <c r="G88" s="10">
        <v>0.10423387513997399</v>
      </c>
      <c r="H88" s="10">
        <v>9.7681169616051999E-2</v>
      </c>
    </row>
    <row r="89" spans="2:8" x14ac:dyDescent="0.25">
      <c r="B89" s="32">
        <v>5744901000101</v>
      </c>
      <c r="C89" s="4" t="s">
        <v>928</v>
      </c>
      <c r="D89" s="3" t="s">
        <v>5</v>
      </c>
      <c r="E89" s="11">
        <v>2</v>
      </c>
      <c r="F89" s="5">
        <v>-1.4704046142747816E-7</v>
      </c>
      <c r="G89" s="10">
        <v>8.3587108017276299E-2</v>
      </c>
      <c r="H89" s="10">
        <v>9.7681169616051999E-2</v>
      </c>
    </row>
    <row r="90" spans="2:8" x14ac:dyDescent="0.25">
      <c r="B90" s="32">
        <v>5802266000171</v>
      </c>
      <c r="C90" s="4" t="s">
        <v>930</v>
      </c>
      <c r="D90" s="3" t="s">
        <v>8</v>
      </c>
      <c r="E90" s="11">
        <v>2</v>
      </c>
      <c r="F90" s="5">
        <v>7.4717992035027853E-2</v>
      </c>
      <c r="G90" s="10">
        <v>0.102202626012345</v>
      </c>
      <c r="H90" s="10">
        <v>9.7681169616051999E-2</v>
      </c>
    </row>
    <row r="91" spans="2:8" x14ac:dyDescent="0.25">
      <c r="B91" s="32">
        <v>5971745000111</v>
      </c>
      <c r="C91" s="4" t="s">
        <v>933</v>
      </c>
      <c r="D91" s="3" t="s">
        <v>12</v>
      </c>
      <c r="E91" s="11">
        <v>2</v>
      </c>
      <c r="F91" s="5">
        <v>-6.1272847573327045E-9</v>
      </c>
      <c r="G91" s="10">
        <v>9.5035285868610306E-2</v>
      </c>
      <c r="H91" s="10">
        <v>9.7681169616051999E-2</v>
      </c>
    </row>
    <row r="92" spans="2:8" x14ac:dyDescent="0.25">
      <c r="B92" s="32">
        <v>6001785000101</v>
      </c>
      <c r="C92" s="4" t="s">
        <v>934</v>
      </c>
      <c r="D92" s="3" t="s">
        <v>3</v>
      </c>
      <c r="E92" s="11">
        <v>2</v>
      </c>
      <c r="F92" s="5">
        <v>7.5735068526239402E-2</v>
      </c>
      <c r="G92" s="10">
        <v>0.104254617426059</v>
      </c>
      <c r="H92" s="10">
        <v>9.7681169616051999E-2</v>
      </c>
    </row>
    <row r="93" spans="2:8" x14ac:dyDescent="0.25">
      <c r="B93" s="32">
        <v>6064913000158</v>
      </c>
      <c r="C93" s="4" t="s">
        <v>937</v>
      </c>
      <c r="D93" s="3" t="s">
        <v>2</v>
      </c>
      <c r="E93" s="11">
        <v>2</v>
      </c>
      <c r="F93" s="5">
        <v>-1.099645047884544E-7</v>
      </c>
      <c r="G93" s="10">
        <v>7.0422086281290097E-2</v>
      </c>
      <c r="H93" s="10">
        <v>9.7681169616051999E-2</v>
      </c>
    </row>
    <row r="94" spans="2:8" x14ac:dyDescent="0.25">
      <c r="B94" s="32">
        <v>6081457000154</v>
      </c>
      <c r="C94" s="4" t="s">
        <v>938</v>
      </c>
      <c r="D94" s="3" t="s">
        <v>10</v>
      </c>
      <c r="E94" s="11">
        <v>2</v>
      </c>
      <c r="F94" s="5">
        <v>-1.137636704468522E-7</v>
      </c>
      <c r="G94" s="10">
        <v>8.6857523043182103E-2</v>
      </c>
      <c r="H94" s="10">
        <v>9.7681169616051999E-2</v>
      </c>
    </row>
    <row r="95" spans="2:8" x14ac:dyDescent="0.25">
      <c r="B95" s="32">
        <v>6185741000170</v>
      </c>
      <c r="C95" s="4" t="s">
        <v>942</v>
      </c>
      <c r="D95" s="3" t="s">
        <v>10</v>
      </c>
      <c r="E95" s="11">
        <v>2</v>
      </c>
      <c r="F95" s="5">
        <v>-2.1108724112497184E-7</v>
      </c>
      <c r="G95" s="10">
        <v>7.8823516873525595E-2</v>
      </c>
      <c r="H95" s="10">
        <v>9.7681169616051999E-2</v>
      </c>
    </row>
    <row r="96" spans="2:8" x14ac:dyDescent="0.25">
      <c r="B96" s="32">
        <v>7096907000145</v>
      </c>
      <c r="C96" s="4" t="s">
        <v>946</v>
      </c>
      <c r="D96" s="3" t="s">
        <v>8</v>
      </c>
      <c r="E96" s="11">
        <v>2</v>
      </c>
      <c r="F96" s="5">
        <v>-1.5988432121280631E-7</v>
      </c>
      <c r="G96" s="10">
        <v>8.2194256711273894E-2</v>
      </c>
      <c r="H96" s="10">
        <v>9.7681169616051999E-2</v>
      </c>
    </row>
    <row r="97" spans="2:8" x14ac:dyDescent="0.25">
      <c r="B97" s="32">
        <v>7184884000120</v>
      </c>
      <c r="C97" s="4" t="s">
        <v>947</v>
      </c>
      <c r="D97" s="3" t="s">
        <v>12</v>
      </c>
      <c r="E97" s="11">
        <v>2</v>
      </c>
      <c r="F97" s="5">
        <v>0.34465104722765549</v>
      </c>
      <c r="G97" s="10">
        <v>0.163345443608854</v>
      </c>
      <c r="H97" s="10">
        <v>9.7681169616051999E-2</v>
      </c>
    </row>
    <row r="98" spans="2:8" x14ac:dyDescent="0.25">
      <c r="B98" s="32">
        <v>7495851000100</v>
      </c>
      <c r="C98" s="4" t="s">
        <v>958</v>
      </c>
      <c r="D98" s="3" t="s">
        <v>4</v>
      </c>
      <c r="E98" s="11">
        <v>2</v>
      </c>
      <c r="F98" s="5">
        <v>5.9911804571754927E-2</v>
      </c>
      <c r="G98" s="10">
        <v>0.100463140187212</v>
      </c>
      <c r="H98" s="10">
        <v>9.7681169616051999E-2</v>
      </c>
    </row>
    <row r="99" spans="2:8" x14ac:dyDescent="0.25">
      <c r="B99" s="32">
        <v>7644989000115</v>
      </c>
      <c r="C99" s="4" t="s">
        <v>959</v>
      </c>
      <c r="D99" s="3" t="s">
        <v>8</v>
      </c>
      <c r="E99" s="11">
        <v>2</v>
      </c>
      <c r="F99" s="5">
        <v>8.0353389660910324E-2</v>
      </c>
      <c r="G99" s="10">
        <v>0.101745063033578</v>
      </c>
      <c r="H99" s="10">
        <v>9.7681169616051999E-2</v>
      </c>
    </row>
    <row r="100" spans="2:8" x14ac:dyDescent="0.25">
      <c r="B100" s="32">
        <v>7647772000169</v>
      </c>
      <c r="C100" s="4" t="s">
        <v>960</v>
      </c>
      <c r="D100" s="3" t="s">
        <v>12</v>
      </c>
      <c r="E100" s="11">
        <v>2</v>
      </c>
      <c r="F100" s="5">
        <v>-1.9648844113464766E-7</v>
      </c>
      <c r="G100" s="10">
        <v>7.7659443536133493E-2</v>
      </c>
      <c r="H100" s="10">
        <v>9.7681169616051999E-2</v>
      </c>
    </row>
    <row r="101" spans="2:8" x14ac:dyDescent="0.25">
      <c r="B101" s="32">
        <v>7725529000111</v>
      </c>
      <c r="C101" s="4" t="s">
        <v>961</v>
      </c>
      <c r="D101" s="3" t="s">
        <v>13</v>
      </c>
      <c r="E101" s="11">
        <v>2</v>
      </c>
      <c r="F101" s="5">
        <v>0.15936754659098665</v>
      </c>
      <c r="G101" s="10">
        <v>0.104404078431114</v>
      </c>
      <c r="H101" s="10">
        <v>9.7681169616051999E-2</v>
      </c>
    </row>
    <row r="102" spans="2:8" x14ac:dyDescent="0.25">
      <c r="B102" s="32">
        <v>7836161000169</v>
      </c>
      <c r="C102" s="4" t="s">
        <v>962</v>
      </c>
      <c r="D102" s="3" t="s">
        <v>2</v>
      </c>
      <c r="E102" s="11">
        <v>2</v>
      </c>
      <c r="F102" s="5">
        <v>-3.9875078700026491E-8</v>
      </c>
      <c r="G102" s="10">
        <v>8.6601085811951695E-2</v>
      </c>
      <c r="H102" s="10">
        <v>9.7681169616051999E-2</v>
      </c>
    </row>
    <row r="103" spans="2:8" x14ac:dyDescent="0.25">
      <c r="B103" s="32">
        <v>7889704000106</v>
      </c>
      <c r="C103" s="4" t="s">
        <v>964</v>
      </c>
      <c r="D103" s="3" t="s">
        <v>2</v>
      </c>
      <c r="E103" s="11">
        <v>2</v>
      </c>
      <c r="F103" s="5">
        <v>-7.1131226429289178E-8</v>
      </c>
      <c r="G103" s="10">
        <v>9.0217209556935102E-2</v>
      </c>
      <c r="H103" s="10">
        <v>9.7681169616051999E-2</v>
      </c>
    </row>
    <row r="104" spans="2:8" x14ac:dyDescent="0.25">
      <c r="B104" s="32">
        <v>7985878000172</v>
      </c>
      <c r="C104" s="4" t="s">
        <v>974</v>
      </c>
      <c r="D104" s="3" t="s">
        <v>30</v>
      </c>
      <c r="E104" s="11">
        <v>2</v>
      </c>
      <c r="F104" s="5">
        <v>7.9305701650422042E-2</v>
      </c>
      <c r="G104" s="10">
        <v>0.101538157670696</v>
      </c>
      <c r="H104" s="10">
        <v>9.7681169616051999E-2</v>
      </c>
    </row>
    <row r="105" spans="2:8" x14ac:dyDescent="0.25">
      <c r="B105" s="32">
        <v>7985878000172</v>
      </c>
      <c r="C105" s="4" t="s">
        <v>974</v>
      </c>
      <c r="D105" s="3" t="s">
        <v>10</v>
      </c>
      <c r="E105" s="11">
        <v>2</v>
      </c>
      <c r="F105" s="5">
        <v>7.9305701650422042E-2</v>
      </c>
      <c r="G105" s="10">
        <v>0.101538157670696</v>
      </c>
      <c r="H105" s="10">
        <v>9.7681169616051999E-2</v>
      </c>
    </row>
    <row r="106" spans="2:8" x14ac:dyDescent="0.25">
      <c r="B106" s="32">
        <v>8070846000100</v>
      </c>
      <c r="C106" s="4" t="s">
        <v>979</v>
      </c>
      <c r="D106" s="3" t="s">
        <v>29</v>
      </c>
      <c r="E106" s="11">
        <v>2</v>
      </c>
      <c r="F106" s="5">
        <v>7.9217631089557469E-2</v>
      </c>
      <c r="G106" s="10">
        <v>0.10003489094257</v>
      </c>
      <c r="H106" s="10">
        <v>9.7681169616051999E-2</v>
      </c>
    </row>
    <row r="107" spans="2:8" x14ac:dyDescent="0.25">
      <c r="B107" s="32">
        <v>8252580000116</v>
      </c>
      <c r="C107" s="4" t="s">
        <v>980</v>
      </c>
      <c r="D107" s="3" t="s">
        <v>944</v>
      </c>
      <c r="E107" s="11">
        <v>2</v>
      </c>
      <c r="F107" s="5">
        <v>0.44081248950503638</v>
      </c>
      <c r="G107" s="10">
        <v>9.9921403418337107E-2</v>
      </c>
      <c r="H107" s="10">
        <v>9.7681169616051999E-2</v>
      </c>
    </row>
    <row r="108" spans="2:8" x14ac:dyDescent="0.25">
      <c r="B108" s="32">
        <v>8418197000195</v>
      </c>
      <c r="C108" s="4" t="s">
        <v>984</v>
      </c>
      <c r="D108" s="3" t="s">
        <v>8</v>
      </c>
      <c r="E108" s="11">
        <v>2</v>
      </c>
      <c r="F108" s="5">
        <v>-2.4028601810778245E-8</v>
      </c>
      <c r="G108" s="10">
        <v>8.1337630234323596E-2</v>
      </c>
      <c r="H108" s="10">
        <v>9.7681169616051999E-2</v>
      </c>
    </row>
    <row r="109" spans="2:8" x14ac:dyDescent="0.25">
      <c r="B109" s="32">
        <v>8543326000177</v>
      </c>
      <c r="C109" s="4" t="s">
        <v>990</v>
      </c>
      <c r="D109" s="3" t="s">
        <v>8</v>
      </c>
      <c r="E109" s="11">
        <v>2</v>
      </c>
      <c r="F109" s="5">
        <v>3.8116680151719434E-3</v>
      </c>
      <c r="G109" s="10">
        <v>9.5799936342325906E-2</v>
      </c>
      <c r="H109" s="10">
        <v>9.7681169616051999E-2</v>
      </c>
    </row>
    <row r="110" spans="2:8" x14ac:dyDescent="0.25">
      <c r="B110" s="32">
        <v>8629012000191</v>
      </c>
      <c r="C110" s="4" t="s">
        <v>991</v>
      </c>
      <c r="D110" s="3" t="s">
        <v>12</v>
      </c>
      <c r="E110" s="11">
        <v>2</v>
      </c>
      <c r="F110" s="5">
        <v>-6.818711667435608E-8</v>
      </c>
      <c r="G110" s="10">
        <v>9.0969608490015605E-2</v>
      </c>
      <c r="H110" s="10">
        <v>9.7681169616051999E-2</v>
      </c>
    </row>
    <row r="111" spans="2:8" x14ac:dyDescent="0.25">
      <c r="B111" s="32">
        <v>8629018000169</v>
      </c>
      <c r="C111" s="4" t="s">
        <v>992</v>
      </c>
      <c r="D111" s="3" t="s">
        <v>12</v>
      </c>
      <c r="E111" s="11">
        <v>2</v>
      </c>
      <c r="F111" s="5">
        <v>-1.6223074791908496E-7</v>
      </c>
      <c r="G111" s="10">
        <v>8.0945568244429597E-2</v>
      </c>
      <c r="H111" s="10">
        <v>9.7681169616051999E-2</v>
      </c>
    </row>
    <row r="112" spans="2:8" x14ac:dyDescent="0.25">
      <c r="B112" s="32">
        <v>8939962000112</v>
      </c>
      <c r="C112" s="4" t="s">
        <v>1001</v>
      </c>
      <c r="D112" s="3" t="s">
        <v>8</v>
      </c>
      <c r="E112" s="11">
        <v>2</v>
      </c>
      <c r="F112" s="5">
        <v>-1.173845813280232E-7</v>
      </c>
      <c r="G112" s="10">
        <v>8.5723598304465506E-2</v>
      </c>
      <c r="H112" s="10">
        <v>9.7681169616051999E-2</v>
      </c>
    </row>
    <row r="113" spans="2:8" x14ac:dyDescent="0.25">
      <c r="B113" s="32">
        <v>8939965000156</v>
      </c>
      <c r="C113" s="4" t="s">
        <v>1002</v>
      </c>
      <c r="D113" s="3" t="s">
        <v>8</v>
      </c>
      <c r="E113" s="11">
        <v>2</v>
      </c>
      <c r="F113" s="5">
        <v>-2.0877337701849065E-8</v>
      </c>
      <c r="G113" s="10">
        <v>9.3763816593836397E-2</v>
      </c>
      <c r="H113" s="10">
        <v>9.7681169616051999E-2</v>
      </c>
    </row>
    <row r="114" spans="2:8" x14ac:dyDescent="0.25">
      <c r="B114" s="32">
        <v>9012280000122</v>
      </c>
      <c r="C114" s="4" t="s">
        <v>1007</v>
      </c>
      <c r="D114" s="3" t="s">
        <v>2</v>
      </c>
      <c r="E114" s="11">
        <v>2</v>
      </c>
      <c r="F114" s="5">
        <v>-1.7808039609586584E-7</v>
      </c>
      <c r="G114" s="10">
        <v>5.4523510572702702E-2</v>
      </c>
      <c r="H114" s="10">
        <v>9.7681169616051999E-2</v>
      </c>
    </row>
    <row r="115" spans="2:8" x14ac:dyDescent="0.25">
      <c r="B115" s="32">
        <v>9087550000164</v>
      </c>
      <c r="C115" s="4" t="s">
        <v>1010</v>
      </c>
      <c r="D115" s="3" t="s">
        <v>11</v>
      </c>
      <c r="E115" s="11">
        <v>2</v>
      </c>
      <c r="F115" s="5">
        <v>-5.6085548921659089E-8</v>
      </c>
      <c r="G115" s="10">
        <v>8.9213768032466098E-2</v>
      </c>
      <c r="H115" s="10">
        <v>9.7681169616051999E-2</v>
      </c>
    </row>
    <row r="116" spans="2:8" x14ac:dyDescent="0.25">
      <c r="B116" s="32">
        <v>9125128000156</v>
      </c>
      <c r="C116" s="4" t="s">
        <v>1014</v>
      </c>
      <c r="D116" s="3" t="s">
        <v>8</v>
      </c>
      <c r="E116" s="11">
        <v>2</v>
      </c>
      <c r="F116" s="5">
        <v>2.489006544126755E-2</v>
      </c>
      <c r="G116" s="10">
        <v>9.7432196167558605E-2</v>
      </c>
      <c r="H116" s="10">
        <v>9.7681169616051999E-2</v>
      </c>
    </row>
    <row r="117" spans="2:8" x14ac:dyDescent="0.25">
      <c r="B117" s="32">
        <v>9166056000195</v>
      </c>
      <c r="C117" s="4" t="s">
        <v>1019</v>
      </c>
      <c r="D117" s="3" t="s">
        <v>2</v>
      </c>
      <c r="E117" s="11">
        <v>2</v>
      </c>
      <c r="F117" s="5">
        <v>-1.0128339039418647E-8</v>
      </c>
      <c r="G117" s="10">
        <v>9.1924783255981302E-2</v>
      </c>
      <c r="H117" s="10">
        <v>9.7681169616051999E-2</v>
      </c>
    </row>
    <row r="118" spans="2:8" x14ac:dyDescent="0.25">
      <c r="B118" s="32">
        <v>9290667000140</v>
      </c>
      <c r="C118" s="4" t="s">
        <v>1032</v>
      </c>
      <c r="D118" s="3" t="s">
        <v>4</v>
      </c>
      <c r="E118" s="11">
        <v>2</v>
      </c>
      <c r="F118" s="5">
        <v>-1.7799829330329629E-9</v>
      </c>
      <c r="G118" s="10">
        <v>9.5250116317563596E-2</v>
      </c>
      <c r="H118" s="10">
        <v>9.7681169616051999E-2</v>
      </c>
    </row>
    <row r="119" spans="2:8" x14ac:dyDescent="0.25">
      <c r="B119" s="32">
        <v>9321515000168</v>
      </c>
      <c r="C119" s="4" t="s">
        <v>1035</v>
      </c>
      <c r="D119" s="3" t="s">
        <v>2</v>
      </c>
      <c r="E119" s="11">
        <v>2</v>
      </c>
      <c r="F119" s="5">
        <v>-9.927674350979477E-9</v>
      </c>
      <c r="G119" s="10">
        <v>9.2096445710152297E-2</v>
      </c>
      <c r="H119" s="10">
        <v>9.7681169616051999E-2</v>
      </c>
    </row>
    <row r="120" spans="2:8" x14ac:dyDescent="0.25">
      <c r="B120" s="32">
        <v>9520697000104</v>
      </c>
      <c r="C120" s="4" t="s">
        <v>1037</v>
      </c>
      <c r="D120" s="3" t="s">
        <v>30</v>
      </c>
      <c r="E120" s="11">
        <v>2</v>
      </c>
      <c r="F120" s="5">
        <v>-1.7377052084528748E-7</v>
      </c>
      <c r="G120" s="10">
        <v>8.1695444672227294E-2</v>
      </c>
      <c r="H120" s="10">
        <v>9.7681169616051999E-2</v>
      </c>
    </row>
    <row r="121" spans="2:8" x14ac:dyDescent="0.25">
      <c r="B121" s="32">
        <v>9520697000104</v>
      </c>
      <c r="C121" s="4" t="s">
        <v>1037</v>
      </c>
      <c r="D121" s="3" t="s">
        <v>10</v>
      </c>
      <c r="E121" s="11">
        <v>2</v>
      </c>
      <c r="F121" s="5">
        <v>-1.7377052084528748E-7</v>
      </c>
      <c r="G121" s="10">
        <v>8.1695444672227294E-2</v>
      </c>
      <c r="H121" s="10">
        <v>9.7681169616051999E-2</v>
      </c>
    </row>
    <row r="122" spans="2:8" x14ac:dyDescent="0.25">
      <c r="B122" s="32">
        <v>9520912000169</v>
      </c>
      <c r="C122" s="4" t="s">
        <v>1039</v>
      </c>
      <c r="D122" s="3" t="s">
        <v>30</v>
      </c>
      <c r="E122" s="11">
        <v>2</v>
      </c>
      <c r="F122" s="5">
        <v>-6.1155848194740762E-8</v>
      </c>
      <c r="G122" s="10">
        <v>9.0999069659339502E-2</v>
      </c>
      <c r="H122" s="10">
        <v>9.7681169616051999E-2</v>
      </c>
    </row>
    <row r="123" spans="2:8" x14ac:dyDescent="0.25">
      <c r="B123" s="32">
        <v>9520912000169</v>
      </c>
      <c r="C123" s="4" t="s">
        <v>1039</v>
      </c>
      <c r="D123" s="3" t="s">
        <v>10</v>
      </c>
      <c r="E123" s="11">
        <v>2</v>
      </c>
      <c r="F123" s="5">
        <v>-6.1155848194740762E-8</v>
      </c>
      <c r="G123" s="10">
        <v>9.0999069659339502E-2</v>
      </c>
      <c r="H123" s="10">
        <v>9.7681169616051999E-2</v>
      </c>
    </row>
    <row r="124" spans="2:8" x14ac:dyDescent="0.25">
      <c r="B124" s="32">
        <v>9555409000149</v>
      </c>
      <c r="C124" s="4" t="s">
        <v>1042</v>
      </c>
      <c r="D124" s="3" t="s">
        <v>10</v>
      </c>
      <c r="E124" s="11">
        <v>2</v>
      </c>
      <c r="F124" s="5">
        <v>-9.6570750495700322E-8</v>
      </c>
      <c r="G124" s="10">
        <v>8.82802274753762E-2</v>
      </c>
      <c r="H124" s="10">
        <v>9.7681169616051999E-2</v>
      </c>
    </row>
    <row r="125" spans="2:8" x14ac:dyDescent="0.25">
      <c r="B125" s="32">
        <v>10243370000103</v>
      </c>
      <c r="C125" s="4" t="s">
        <v>1043</v>
      </c>
      <c r="D125" s="3" t="s">
        <v>31</v>
      </c>
      <c r="E125" s="11">
        <v>2</v>
      </c>
      <c r="F125" s="5">
        <v>8.6932511705916315E-2</v>
      </c>
      <c r="G125" s="10">
        <v>0.10584385649037301</v>
      </c>
      <c r="H125" s="10">
        <v>9.7681169616051999E-2</v>
      </c>
    </row>
    <row r="126" spans="2:8" x14ac:dyDescent="0.25">
      <c r="B126" s="32">
        <v>10361942000159</v>
      </c>
      <c r="C126" s="4" t="s">
        <v>1045</v>
      </c>
      <c r="D126" s="3" t="s">
        <v>12</v>
      </c>
      <c r="E126" s="11">
        <v>2</v>
      </c>
      <c r="F126" s="5">
        <v>-1.0559259158918804E-7</v>
      </c>
      <c r="G126" s="10">
        <v>8.5966212114650706E-2</v>
      </c>
      <c r="H126" s="10">
        <v>9.7681169616051999E-2</v>
      </c>
    </row>
    <row r="127" spans="2:8" x14ac:dyDescent="0.25">
      <c r="B127" s="32">
        <v>10394850000175</v>
      </c>
      <c r="C127" s="4" t="s">
        <v>1046</v>
      </c>
      <c r="D127" s="3" t="s">
        <v>9</v>
      </c>
      <c r="E127" s="11">
        <v>2</v>
      </c>
      <c r="F127" s="5">
        <v>6.654795691484798E-2</v>
      </c>
      <c r="G127" s="10">
        <v>0.102974433996892</v>
      </c>
      <c r="H127" s="10">
        <v>9.7681169616051999E-2</v>
      </c>
    </row>
    <row r="128" spans="2:8" x14ac:dyDescent="0.25">
      <c r="B128" s="32">
        <v>10475116000130</v>
      </c>
      <c r="C128" s="4" t="s">
        <v>1047</v>
      </c>
      <c r="D128" s="3" t="s">
        <v>8</v>
      </c>
      <c r="E128" s="11">
        <v>2</v>
      </c>
      <c r="F128" s="5">
        <v>2.649390440936928E-2</v>
      </c>
      <c r="G128" s="10">
        <v>9.7557478439741704E-2</v>
      </c>
      <c r="H128" s="10">
        <v>9.7681169616051999E-2</v>
      </c>
    </row>
    <row r="129" spans="2:8" x14ac:dyDescent="0.25">
      <c r="B129" s="32">
        <v>10583943000148</v>
      </c>
      <c r="C129" s="4" t="s">
        <v>1053</v>
      </c>
      <c r="D129" s="3" t="s">
        <v>10</v>
      </c>
      <c r="E129" s="11">
        <v>2</v>
      </c>
      <c r="F129" s="5">
        <v>-6.7324865062865041E-8</v>
      </c>
      <c r="G129" s="10">
        <v>9.0890788561159799E-2</v>
      </c>
      <c r="H129" s="10">
        <v>9.7681169616051999E-2</v>
      </c>
    </row>
    <row r="130" spans="2:8" x14ac:dyDescent="0.25">
      <c r="B130" s="32">
        <v>10586932000111</v>
      </c>
      <c r="C130" s="4" t="s">
        <v>1054</v>
      </c>
      <c r="D130" s="3" t="s">
        <v>10</v>
      </c>
      <c r="E130" s="11">
        <v>2</v>
      </c>
      <c r="F130" s="5">
        <v>-3.8511121256005142E-8</v>
      </c>
      <c r="G130" s="10">
        <v>9.3090742305194096E-2</v>
      </c>
      <c r="H130" s="10">
        <v>9.7681169616051999E-2</v>
      </c>
    </row>
    <row r="131" spans="2:8" x14ac:dyDescent="0.25">
      <c r="B131" s="32">
        <v>10618943000136</v>
      </c>
      <c r="C131" s="4" t="s">
        <v>1056</v>
      </c>
      <c r="D131" s="3" t="s">
        <v>12</v>
      </c>
      <c r="E131" s="11">
        <v>2</v>
      </c>
      <c r="F131" s="5">
        <v>1.345054661174248E-2</v>
      </c>
      <c r="G131" s="10">
        <v>9.6895512443871998E-2</v>
      </c>
      <c r="H131" s="10">
        <v>9.7681169616051999E-2</v>
      </c>
    </row>
    <row r="132" spans="2:8" x14ac:dyDescent="0.25">
      <c r="B132" s="32">
        <v>10740446000106</v>
      </c>
      <c r="C132" s="4" t="s">
        <v>1059</v>
      </c>
      <c r="D132" s="3" t="s">
        <v>29</v>
      </c>
      <c r="E132" s="11">
        <v>2</v>
      </c>
      <c r="F132" s="5">
        <v>0.19695737243587702</v>
      </c>
      <c r="G132" s="10">
        <v>0.10653586522198</v>
      </c>
      <c r="H132" s="10">
        <v>9.7681169616051999E-2</v>
      </c>
    </row>
    <row r="133" spans="2:8" x14ac:dyDescent="0.25">
      <c r="B133" s="32">
        <v>10985223000109</v>
      </c>
      <c r="C133" s="4" t="s">
        <v>1065</v>
      </c>
      <c r="D133" s="3" t="s">
        <v>10</v>
      </c>
      <c r="E133" s="11">
        <v>2</v>
      </c>
      <c r="F133" s="5">
        <v>-7.7160072905574776E-8</v>
      </c>
      <c r="G133" s="10">
        <v>8.9888866165445794E-2</v>
      </c>
      <c r="H133" s="10">
        <v>9.7681169616051999E-2</v>
      </c>
    </row>
    <row r="134" spans="2:8" x14ac:dyDescent="0.25">
      <c r="B134" s="32">
        <v>11016865000162</v>
      </c>
      <c r="C134" s="4" t="s">
        <v>1070</v>
      </c>
      <c r="D134" s="3" t="s">
        <v>10</v>
      </c>
      <c r="E134" s="11">
        <v>2</v>
      </c>
      <c r="F134" s="5">
        <v>-4.955148900743731E-10</v>
      </c>
      <c r="G134" s="10">
        <v>9.62534422460537E-2</v>
      </c>
      <c r="H134" s="10">
        <v>9.7681169616051999E-2</v>
      </c>
    </row>
    <row r="135" spans="2:8" x14ac:dyDescent="0.25">
      <c r="B135" s="32">
        <v>11051989000189</v>
      </c>
      <c r="C135" s="4" t="s">
        <v>1071</v>
      </c>
      <c r="D135" s="3" t="s">
        <v>7</v>
      </c>
      <c r="E135" s="11">
        <v>2</v>
      </c>
      <c r="F135" s="5">
        <v>7.4021727376936533E-2</v>
      </c>
      <c r="G135" s="10">
        <v>0.10226568542681</v>
      </c>
      <c r="H135" s="10">
        <v>9.7681169616051999E-2</v>
      </c>
    </row>
    <row r="136" spans="2:8" x14ac:dyDescent="0.25">
      <c r="B136" s="32">
        <v>11051999000114</v>
      </c>
      <c r="C136" s="4" t="s">
        <v>1072</v>
      </c>
      <c r="D136" s="3" t="s">
        <v>7</v>
      </c>
      <c r="E136" s="11">
        <v>2</v>
      </c>
      <c r="F136" s="5">
        <v>3.411134395279064E-2</v>
      </c>
      <c r="G136" s="10">
        <v>9.8635147867430106E-2</v>
      </c>
      <c r="H136" s="10">
        <v>9.7681169616051999E-2</v>
      </c>
    </row>
    <row r="137" spans="2:8" x14ac:dyDescent="0.25">
      <c r="B137" s="32">
        <v>11060657000160</v>
      </c>
      <c r="C137" s="4" t="s">
        <v>1073</v>
      </c>
      <c r="D137" s="3" t="s">
        <v>29</v>
      </c>
      <c r="E137" s="11">
        <v>2</v>
      </c>
      <c r="F137" s="5">
        <v>-7.2618332395946089E-8</v>
      </c>
      <c r="G137" s="10">
        <v>8.7111839518269493E-2</v>
      </c>
      <c r="H137" s="10">
        <v>9.7681169616051999E-2</v>
      </c>
    </row>
    <row r="138" spans="2:8" x14ac:dyDescent="0.25">
      <c r="B138" s="32">
        <v>11060682000144</v>
      </c>
      <c r="C138" s="4" t="s">
        <v>1074</v>
      </c>
      <c r="D138" s="3" t="s">
        <v>29</v>
      </c>
      <c r="E138" s="11">
        <v>2</v>
      </c>
      <c r="F138" s="5">
        <v>0.1489996948089824</v>
      </c>
      <c r="G138" s="10">
        <v>0.103314185248514</v>
      </c>
      <c r="H138" s="10">
        <v>9.7681169616051999E-2</v>
      </c>
    </row>
    <row r="139" spans="2:8" x14ac:dyDescent="0.25">
      <c r="B139" s="32">
        <v>11061385000113</v>
      </c>
      <c r="C139" s="4" t="s">
        <v>1078</v>
      </c>
      <c r="D139" s="3" t="s">
        <v>29</v>
      </c>
      <c r="E139" s="11">
        <v>2</v>
      </c>
      <c r="F139" s="5">
        <v>-1.87733907380767E-7</v>
      </c>
      <c r="G139" s="10">
        <v>7.1158020538661701E-2</v>
      </c>
      <c r="H139" s="10">
        <v>9.7681169616051999E-2</v>
      </c>
    </row>
    <row r="140" spans="2:8" x14ac:dyDescent="0.25">
      <c r="B140" s="32">
        <v>11206280000105</v>
      </c>
      <c r="C140" s="4" t="s">
        <v>1081</v>
      </c>
      <c r="D140" s="3" t="s">
        <v>30</v>
      </c>
      <c r="E140" s="11">
        <v>2</v>
      </c>
      <c r="F140" s="5">
        <v>-1.969765653419968E-8</v>
      </c>
      <c r="G140" s="10">
        <v>9.4442500265092794E-2</v>
      </c>
      <c r="H140" s="10">
        <v>9.7681169616051999E-2</v>
      </c>
    </row>
    <row r="141" spans="2:8" x14ac:dyDescent="0.25">
      <c r="B141" s="32">
        <v>11206280000105</v>
      </c>
      <c r="C141" s="4" t="s">
        <v>1081</v>
      </c>
      <c r="D141" s="3" t="s">
        <v>10</v>
      </c>
      <c r="E141" s="11">
        <v>2</v>
      </c>
      <c r="F141" s="5">
        <v>-1.969765653419968E-8</v>
      </c>
      <c r="G141" s="10">
        <v>9.4442500265092794E-2</v>
      </c>
      <c r="H141" s="10">
        <v>9.7681169616051999E-2</v>
      </c>
    </row>
    <row r="142" spans="2:8" x14ac:dyDescent="0.25">
      <c r="B142" s="32">
        <v>11464283000149</v>
      </c>
      <c r="C142" s="4" t="s">
        <v>1090</v>
      </c>
      <c r="D142" s="3" t="s">
        <v>12</v>
      </c>
      <c r="E142" s="11">
        <v>2</v>
      </c>
      <c r="F142" s="5">
        <v>-5.9083647893349291E-9</v>
      </c>
      <c r="G142" s="10">
        <v>9.5223652479248494E-2</v>
      </c>
      <c r="H142" s="10">
        <v>9.7681169616051999E-2</v>
      </c>
    </row>
    <row r="143" spans="2:8" x14ac:dyDescent="0.25">
      <c r="B143" s="32">
        <v>11471769000104</v>
      </c>
      <c r="C143" s="4" t="s">
        <v>1091</v>
      </c>
      <c r="D143" s="3" t="s">
        <v>10</v>
      </c>
      <c r="E143" s="11">
        <v>2</v>
      </c>
      <c r="F143" s="5">
        <v>-3.9251460762510877E-9</v>
      </c>
      <c r="G143" s="10">
        <v>9.5969827835182597E-2</v>
      </c>
      <c r="H143" s="10">
        <v>9.7681169616051999E-2</v>
      </c>
    </row>
    <row r="144" spans="2:8" x14ac:dyDescent="0.25">
      <c r="B144" s="32">
        <v>11504930000107</v>
      </c>
      <c r="C144" s="4" t="s">
        <v>1094</v>
      </c>
      <c r="D144" s="3" t="s">
        <v>10</v>
      </c>
      <c r="E144" s="11">
        <v>2</v>
      </c>
      <c r="F144" s="5">
        <v>-8.9714187862776784E-8</v>
      </c>
      <c r="G144" s="10">
        <v>8.8847932612748495E-2</v>
      </c>
      <c r="H144" s="10">
        <v>9.7681169616051999E-2</v>
      </c>
    </row>
    <row r="145" spans="2:8" x14ac:dyDescent="0.25">
      <c r="B145" s="32">
        <v>11519977000136</v>
      </c>
      <c r="C145" s="4" t="s">
        <v>1095</v>
      </c>
      <c r="D145" s="3" t="s">
        <v>30</v>
      </c>
      <c r="E145" s="11">
        <v>2</v>
      </c>
      <c r="F145" s="5">
        <v>-3.24019858044679E-8</v>
      </c>
      <c r="G145" s="10">
        <v>9.4169729107214301E-2</v>
      </c>
      <c r="H145" s="10">
        <v>9.7681169616051999E-2</v>
      </c>
    </row>
    <row r="146" spans="2:8" x14ac:dyDescent="0.25">
      <c r="B146" s="32">
        <v>11519977000136</v>
      </c>
      <c r="C146" s="4" t="s">
        <v>1095</v>
      </c>
      <c r="D146" s="3" t="s">
        <v>10</v>
      </c>
      <c r="E146" s="11">
        <v>2</v>
      </c>
      <c r="F146" s="5">
        <v>-3.24019858044679E-8</v>
      </c>
      <c r="G146" s="10">
        <v>9.4169729107214301E-2</v>
      </c>
      <c r="H146" s="10">
        <v>9.7681169616051999E-2</v>
      </c>
    </row>
    <row r="147" spans="2:8" x14ac:dyDescent="0.25">
      <c r="B147" s="32">
        <v>11550075000162</v>
      </c>
      <c r="C147" s="4" t="s">
        <v>1098</v>
      </c>
      <c r="D147" s="3" t="s">
        <v>30</v>
      </c>
      <c r="E147" s="11">
        <v>2</v>
      </c>
      <c r="F147" s="5">
        <v>-3.1650643100161903E-8</v>
      </c>
      <c r="G147" s="10">
        <v>9.3458207447159894E-2</v>
      </c>
      <c r="H147" s="10">
        <v>9.7681169616051999E-2</v>
      </c>
    </row>
    <row r="148" spans="2:8" x14ac:dyDescent="0.25">
      <c r="B148" s="32">
        <v>11550075000162</v>
      </c>
      <c r="C148" s="4" t="s">
        <v>1098</v>
      </c>
      <c r="D148" s="3" t="s">
        <v>10</v>
      </c>
      <c r="E148" s="11">
        <v>2</v>
      </c>
      <c r="F148" s="5">
        <v>-3.1650643100161903E-8</v>
      </c>
      <c r="G148" s="10">
        <v>9.3458207447159894E-2</v>
      </c>
      <c r="H148" s="10">
        <v>9.7681169616051999E-2</v>
      </c>
    </row>
    <row r="149" spans="2:8" x14ac:dyDescent="0.25">
      <c r="B149" s="32">
        <v>11784334000110</v>
      </c>
      <c r="C149" s="4" t="s">
        <v>1101</v>
      </c>
      <c r="D149" s="3" t="s">
        <v>11</v>
      </c>
      <c r="E149" s="11">
        <v>2</v>
      </c>
      <c r="F149" s="5">
        <v>-5.3711091122483737E-7</v>
      </c>
      <c r="G149" s="10">
        <v>6.6399543663439503E-2</v>
      </c>
      <c r="H149" s="10">
        <v>9.7681169616051999E-2</v>
      </c>
    </row>
    <row r="150" spans="2:8" x14ac:dyDescent="0.25">
      <c r="B150" s="32">
        <v>11784346000144</v>
      </c>
      <c r="C150" s="4" t="s">
        <v>1102</v>
      </c>
      <c r="D150" s="3" t="s">
        <v>11</v>
      </c>
      <c r="E150" s="11">
        <v>2</v>
      </c>
      <c r="F150" s="5">
        <v>-2.6475824540824456E-7</v>
      </c>
      <c r="G150" s="10">
        <v>8.2384566184059899E-2</v>
      </c>
      <c r="H150" s="10">
        <v>9.7681169616051999E-2</v>
      </c>
    </row>
    <row r="151" spans="2:8" x14ac:dyDescent="0.25">
      <c r="B151" s="32">
        <v>11959650000185</v>
      </c>
      <c r="C151" s="4" t="s">
        <v>1103</v>
      </c>
      <c r="D151" s="3" t="s">
        <v>8</v>
      </c>
      <c r="E151" s="11">
        <v>2</v>
      </c>
      <c r="F151" s="5">
        <v>-1.313462894309058E-8</v>
      </c>
      <c r="G151" s="10">
        <v>8.1777494353745497E-2</v>
      </c>
      <c r="H151" s="10">
        <v>9.7681169616051999E-2</v>
      </c>
    </row>
    <row r="152" spans="2:8" x14ac:dyDescent="0.25">
      <c r="B152" s="32">
        <v>12030179000109</v>
      </c>
      <c r="C152" s="4" t="s">
        <v>1104</v>
      </c>
      <c r="D152" s="3" t="s">
        <v>5</v>
      </c>
      <c r="E152" s="11">
        <v>2</v>
      </c>
      <c r="F152" s="5">
        <v>-2.2234864568403209E-8</v>
      </c>
      <c r="G152" s="10">
        <v>8.5496420262769296E-2</v>
      </c>
      <c r="H152" s="10">
        <v>9.7681169616051999E-2</v>
      </c>
    </row>
    <row r="153" spans="2:8" x14ac:dyDescent="0.25">
      <c r="B153" s="32">
        <v>12092898000154</v>
      </c>
      <c r="C153" s="4" t="s">
        <v>1106</v>
      </c>
      <c r="D153" s="3" t="s">
        <v>30</v>
      </c>
      <c r="E153" s="11">
        <v>2</v>
      </c>
      <c r="F153" s="5">
        <v>-6.7315404518925008E-8</v>
      </c>
      <c r="G153" s="10">
        <v>9.2124117881109593E-2</v>
      </c>
      <c r="H153" s="10">
        <v>9.7681169616051999E-2</v>
      </c>
    </row>
    <row r="154" spans="2:8" x14ac:dyDescent="0.25">
      <c r="B154" s="32">
        <v>12092898000154</v>
      </c>
      <c r="C154" s="4" t="s">
        <v>1106</v>
      </c>
      <c r="D154" s="3" t="s">
        <v>10</v>
      </c>
      <c r="E154" s="11">
        <v>2</v>
      </c>
      <c r="F154" s="5">
        <v>-6.7315404518925008E-8</v>
      </c>
      <c r="G154" s="10">
        <v>9.2124117881109593E-2</v>
      </c>
      <c r="H154" s="10">
        <v>9.7681169616051999E-2</v>
      </c>
    </row>
    <row r="155" spans="2:8" x14ac:dyDescent="0.25">
      <c r="B155" s="32">
        <v>12107422000140</v>
      </c>
      <c r="C155" s="4" t="s">
        <v>1107</v>
      </c>
      <c r="D155" s="3" t="s">
        <v>32</v>
      </c>
      <c r="E155" s="11">
        <v>2</v>
      </c>
      <c r="F155" s="5">
        <v>-2.3465137339212574E-8</v>
      </c>
      <c r="G155" s="10">
        <v>9.4551731095353905E-2</v>
      </c>
      <c r="H155" s="10">
        <v>9.7681169616051999E-2</v>
      </c>
    </row>
    <row r="156" spans="2:8" x14ac:dyDescent="0.25">
      <c r="B156" s="32">
        <v>12420078000144</v>
      </c>
      <c r="C156" s="4" t="s">
        <v>1112</v>
      </c>
      <c r="D156" s="3" t="s">
        <v>10</v>
      </c>
      <c r="E156" s="11">
        <v>2</v>
      </c>
      <c r="F156" s="5">
        <v>-2.6331291975250676E-8</v>
      </c>
      <c r="G156" s="10">
        <v>9.4109851576645198E-2</v>
      </c>
      <c r="H156" s="10">
        <v>9.7681169616051999E-2</v>
      </c>
    </row>
    <row r="157" spans="2:8" x14ac:dyDescent="0.25">
      <c r="B157" s="32">
        <v>12421357000122</v>
      </c>
      <c r="C157" s="4" t="s">
        <v>1116</v>
      </c>
      <c r="D157" s="3" t="s">
        <v>10</v>
      </c>
      <c r="E157" s="11">
        <v>2</v>
      </c>
      <c r="F157" s="5">
        <v>-1.1228148309089372E-7</v>
      </c>
      <c r="G157" s="10">
        <v>6.8657759478574706E-2</v>
      </c>
      <c r="H157" s="10">
        <v>9.7681169616051999E-2</v>
      </c>
    </row>
    <row r="158" spans="2:8" x14ac:dyDescent="0.25">
      <c r="B158" s="32">
        <v>12421371000126</v>
      </c>
      <c r="C158" s="4" t="s">
        <v>1117</v>
      </c>
      <c r="D158" s="3" t="s">
        <v>10</v>
      </c>
      <c r="E158" s="11">
        <v>2</v>
      </c>
      <c r="F158" s="5">
        <v>-1.4359328001238999E-7</v>
      </c>
      <c r="G158" s="10">
        <v>6.1237053387516803E-2</v>
      </c>
      <c r="H158" s="10">
        <v>9.7681169616051999E-2</v>
      </c>
    </row>
    <row r="159" spans="2:8" x14ac:dyDescent="0.25">
      <c r="B159" s="32">
        <v>12474915000118</v>
      </c>
      <c r="C159" s="4" t="s">
        <v>1118</v>
      </c>
      <c r="D159" s="3" t="s">
        <v>5</v>
      </c>
      <c r="E159" s="11">
        <v>2</v>
      </c>
      <c r="F159" s="5">
        <v>-1.4233959694587652E-8</v>
      </c>
      <c r="G159" s="10">
        <v>9.4885673286737998E-2</v>
      </c>
      <c r="H159" s="10">
        <v>9.7681169616051999E-2</v>
      </c>
    </row>
    <row r="160" spans="2:8" x14ac:dyDescent="0.25">
      <c r="B160" s="32">
        <v>12610613000120</v>
      </c>
      <c r="C160" s="4" t="s">
        <v>1122</v>
      </c>
      <c r="D160" s="3" t="s">
        <v>13</v>
      </c>
      <c r="E160" s="11">
        <v>2</v>
      </c>
      <c r="F160" s="5">
        <v>-1.7060238190373098E-8</v>
      </c>
      <c r="G160" s="10">
        <v>9.3332768893733806E-2</v>
      </c>
      <c r="H160" s="10">
        <v>9.7681169616051999E-2</v>
      </c>
    </row>
    <row r="161" spans="2:8" x14ac:dyDescent="0.25">
      <c r="B161" s="32">
        <v>12764822000128</v>
      </c>
      <c r="C161" s="4" t="s">
        <v>1123</v>
      </c>
      <c r="D161" s="3" t="s">
        <v>1124</v>
      </c>
      <c r="E161" s="11">
        <v>2</v>
      </c>
      <c r="F161" s="5">
        <v>-4.8025199797734626E-8</v>
      </c>
      <c r="G161" s="10">
        <v>9.2090532231336106E-2</v>
      </c>
      <c r="H161" s="10">
        <v>9.7681169616051999E-2</v>
      </c>
    </row>
    <row r="162" spans="2:8" x14ac:dyDescent="0.25">
      <c r="B162" s="32">
        <v>12796193000118</v>
      </c>
      <c r="C162" s="4" t="s">
        <v>1125</v>
      </c>
      <c r="D162" s="3" t="s">
        <v>2</v>
      </c>
      <c r="E162" s="11">
        <v>2</v>
      </c>
      <c r="F162" s="5">
        <v>0.25961806384373759</v>
      </c>
      <c r="G162" s="10">
        <v>9.9680302048747102E-2</v>
      </c>
      <c r="H162" s="10">
        <v>9.7681169616051999E-2</v>
      </c>
    </row>
    <row r="163" spans="2:8" x14ac:dyDescent="0.25">
      <c r="B163" s="32">
        <v>13052739000199</v>
      </c>
      <c r="C163" s="4" t="s">
        <v>1128</v>
      </c>
      <c r="D163" s="3" t="s">
        <v>12</v>
      </c>
      <c r="E163" s="11">
        <v>2</v>
      </c>
      <c r="F163" s="5">
        <v>8.3526634551540122E-2</v>
      </c>
      <c r="G163" s="10">
        <v>0.101506343002886</v>
      </c>
      <c r="H163" s="10">
        <v>9.7681169616051999E-2</v>
      </c>
    </row>
    <row r="164" spans="2:8" x14ac:dyDescent="0.25">
      <c r="B164" s="32">
        <v>13400167000191</v>
      </c>
      <c r="C164" s="4" t="s">
        <v>1134</v>
      </c>
      <c r="D164" s="3" t="s">
        <v>10</v>
      </c>
      <c r="E164" s="11">
        <v>2</v>
      </c>
      <c r="F164" s="5">
        <v>-2.3955181618786721E-8</v>
      </c>
      <c r="G164" s="10">
        <v>8.7945773942266894E-2</v>
      </c>
      <c r="H164" s="10">
        <v>9.7681169616051999E-2</v>
      </c>
    </row>
    <row r="165" spans="2:8" x14ac:dyDescent="0.25">
      <c r="B165" s="32">
        <v>13416189000140</v>
      </c>
      <c r="C165" s="4" t="s">
        <v>1135</v>
      </c>
      <c r="D165" s="3" t="s">
        <v>8</v>
      </c>
      <c r="E165" s="11">
        <v>2</v>
      </c>
      <c r="F165" s="5">
        <v>-3.3471685895280373E-8</v>
      </c>
      <c r="G165" s="10">
        <v>8.34739939921358E-2</v>
      </c>
      <c r="H165" s="10">
        <v>9.7681169616051999E-2</v>
      </c>
    </row>
    <row r="166" spans="2:8" x14ac:dyDescent="0.25">
      <c r="B166" s="32">
        <v>13492738000165</v>
      </c>
      <c r="C166" s="4" t="s">
        <v>1136</v>
      </c>
      <c r="D166" s="3" t="s">
        <v>2</v>
      </c>
      <c r="E166" s="11">
        <v>2</v>
      </c>
      <c r="F166" s="5">
        <v>-8.9244884606138377E-9</v>
      </c>
      <c r="G166" s="10">
        <v>9.2031918629614101E-2</v>
      </c>
      <c r="H166" s="10">
        <v>9.7681169616051999E-2</v>
      </c>
    </row>
    <row r="167" spans="2:8" x14ac:dyDescent="0.25">
      <c r="B167" s="32">
        <v>14068361000184</v>
      </c>
      <c r="C167" s="4" t="s">
        <v>1138</v>
      </c>
      <c r="D167" s="3" t="s">
        <v>5</v>
      </c>
      <c r="E167" s="11">
        <v>2</v>
      </c>
      <c r="F167" s="5">
        <v>4.6812605037937133E-2</v>
      </c>
      <c r="G167" s="10">
        <v>0.100007876161968</v>
      </c>
      <c r="H167" s="10">
        <v>9.7681169616051999E-2</v>
      </c>
    </row>
    <row r="168" spans="2:8" x14ac:dyDescent="0.25">
      <c r="B168" s="32">
        <v>14096212000129</v>
      </c>
      <c r="C168" s="4" t="s">
        <v>1139</v>
      </c>
      <c r="D168" s="3" t="s">
        <v>8</v>
      </c>
      <c r="E168" s="11">
        <v>2</v>
      </c>
      <c r="F168" s="5">
        <v>4.4625796906932323E-2</v>
      </c>
      <c r="G168" s="10">
        <v>9.8963243241830604E-2</v>
      </c>
      <c r="H168" s="10">
        <v>9.7681169616051999E-2</v>
      </c>
    </row>
    <row r="169" spans="2:8" x14ac:dyDescent="0.25">
      <c r="B169" s="32">
        <v>14096240000146</v>
      </c>
      <c r="C169" s="4" t="s">
        <v>1140</v>
      </c>
      <c r="D169" s="3" t="s">
        <v>8</v>
      </c>
      <c r="E169" s="11">
        <v>2</v>
      </c>
      <c r="F169" s="5">
        <v>6.7641743412653915E-2</v>
      </c>
      <c r="G169" s="10">
        <v>0.10075009606848601</v>
      </c>
      <c r="H169" s="10">
        <v>9.7681169616051999E-2</v>
      </c>
    </row>
    <row r="170" spans="2:8" x14ac:dyDescent="0.25">
      <c r="B170" s="32">
        <v>14122404000162</v>
      </c>
      <c r="C170" s="4" t="s">
        <v>1145</v>
      </c>
      <c r="D170" s="3" t="s">
        <v>3</v>
      </c>
      <c r="E170" s="11">
        <v>2</v>
      </c>
      <c r="F170" s="5">
        <v>0.18081792008175629</v>
      </c>
      <c r="G170" s="10">
        <v>0.12178045043974101</v>
      </c>
      <c r="H170" s="10">
        <v>9.7681169616051999E-2</v>
      </c>
    </row>
    <row r="171" spans="2:8" x14ac:dyDescent="0.25">
      <c r="B171" s="32">
        <v>14158942000107</v>
      </c>
      <c r="C171" s="4" t="s">
        <v>1146</v>
      </c>
      <c r="D171" s="3" t="s">
        <v>10</v>
      </c>
      <c r="E171" s="11">
        <v>2</v>
      </c>
      <c r="F171" s="5">
        <v>-1.6542193041089337E-7</v>
      </c>
      <c r="G171" s="10">
        <v>8.2585786419704196E-2</v>
      </c>
      <c r="H171" s="10">
        <v>9.7681169616051999E-2</v>
      </c>
    </row>
    <row r="172" spans="2:8" x14ac:dyDescent="0.25">
      <c r="B172" s="32">
        <v>14159055000153</v>
      </c>
      <c r="C172" s="4" t="s">
        <v>1148</v>
      </c>
      <c r="D172" s="3" t="s">
        <v>10</v>
      </c>
      <c r="E172" s="11">
        <v>2</v>
      </c>
      <c r="F172" s="5">
        <v>-9.6104620996232951E-9</v>
      </c>
      <c r="G172" s="10">
        <v>8.5822358052617204E-2</v>
      </c>
      <c r="H172" s="10">
        <v>9.7681169616051999E-2</v>
      </c>
    </row>
    <row r="173" spans="2:8" x14ac:dyDescent="0.25">
      <c r="B173" s="32">
        <v>14159068000122</v>
      </c>
      <c r="C173" s="4" t="s">
        <v>1149</v>
      </c>
      <c r="D173" s="3" t="s">
        <v>10</v>
      </c>
      <c r="E173" s="11">
        <v>2</v>
      </c>
      <c r="F173" s="5">
        <v>-1.3213016766780347E-8</v>
      </c>
      <c r="G173" s="10">
        <v>8.4719898988155198E-2</v>
      </c>
      <c r="H173" s="10">
        <v>9.7681169616051999E-2</v>
      </c>
    </row>
    <row r="174" spans="2:8" x14ac:dyDescent="0.25">
      <c r="B174" s="32">
        <v>14180075000106</v>
      </c>
      <c r="C174" s="4" t="s">
        <v>1151</v>
      </c>
      <c r="D174" s="3" t="s">
        <v>10</v>
      </c>
      <c r="E174" s="11">
        <v>2</v>
      </c>
      <c r="F174" s="5">
        <v>-1.1943953575962194E-8</v>
      </c>
      <c r="G174" s="10">
        <v>9.1435990964603406E-2</v>
      </c>
      <c r="H174" s="10">
        <v>9.7681169616051999E-2</v>
      </c>
    </row>
    <row r="175" spans="2:8" x14ac:dyDescent="0.25">
      <c r="B175" s="32">
        <v>14325933000163</v>
      </c>
      <c r="C175" s="4" t="s">
        <v>1154</v>
      </c>
      <c r="D175" s="3" t="s">
        <v>2</v>
      </c>
      <c r="E175" s="11">
        <v>2</v>
      </c>
      <c r="F175" s="5">
        <v>-1.3716295386539962E-7</v>
      </c>
      <c r="G175" s="10">
        <v>9.01348561208863E-2</v>
      </c>
      <c r="H175" s="10">
        <v>9.7681169616051999E-2</v>
      </c>
    </row>
    <row r="176" spans="2:8" x14ac:dyDescent="0.25">
      <c r="B176" s="32">
        <v>14415738000124</v>
      </c>
      <c r="C176" s="4" t="s">
        <v>1155</v>
      </c>
      <c r="D176" s="3" t="s">
        <v>8</v>
      </c>
      <c r="E176" s="11">
        <v>2</v>
      </c>
      <c r="F176" s="5">
        <v>0.15340640435978753</v>
      </c>
      <c r="G176" s="10">
        <v>0.11136079357430401</v>
      </c>
      <c r="H176" s="10">
        <v>9.7681169616051999E-2</v>
      </c>
    </row>
    <row r="177" spans="2:8" x14ac:dyDescent="0.25">
      <c r="B177" s="32">
        <v>14415923000119</v>
      </c>
      <c r="C177" s="4" t="s">
        <v>1156</v>
      </c>
      <c r="D177" s="3" t="s">
        <v>8</v>
      </c>
      <c r="E177" s="11">
        <v>2</v>
      </c>
      <c r="F177" s="5">
        <v>-1.0368072566434757E-8</v>
      </c>
      <c r="G177" s="10">
        <v>9.1682710120248895E-2</v>
      </c>
      <c r="H177" s="10">
        <v>9.7681169616051999E-2</v>
      </c>
    </row>
    <row r="178" spans="2:8" x14ac:dyDescent="0.25">
      <c r="B178" s="32">
        <v>14416043000167</v>
      </c>
      <c r="C178" s="4" t="s">
        <v>1157</v>
      </c>
      <c r="D178" s="3" t="s">
        <v>8</v>
      </c>
      <c r="E178" s="11">
        <v>2</v>
      </c>
      <c r="F178" s="5">
        <v>0.12656822556200559</v>
      </c>
      <c r="G178" s="10">
        <v>0.11023466575129801</v>
      </c>
      <c r="H178" s="10">
        <v>9.7681169616051999E-2</v>
      </c>
    </row>
    <row r="179" spans="2:8" x14ac:dyDescent="0.25">
      <c r="B179" s="32">
        <v>14437605000159</v>
      </c>
      <c r="C179" s="4" t="s">
        <v>1158</v>
      </c>
      <c r="D179" s="3" t="s">
        <v>8</v>
      </c>
      <c r="E179" s="11">
        <v>2</v>
      </c>
      <c r="F179" s="5">
        <v>8.5363799874680943E-2</v>
      </c>
      <c r="G179" s="10">
        <v>0.100012426745339</v>
      </c>
      <c r="H179" s="10">
        <v>9.7681169616051999E-2</v>
      </c>
    </row>
    <row r="180" spans="2:8" x14ac:dyDescent="0.25">
      <c r="B180" s="32">
        <v>14437618000128</v>
      </c>
      <c r="C180" s="4" t="s">
        <v>1159</v>
      </c>
      <c r="D180" s="3" t="s">
        <v>8</v>
      </c>
      <c r="E180" s="11">
        <v>2</v>
      </c>
      <c r="F180" s="5">
        <v>-2.400351026072593E-8</v>
      </c>
      <c r="G180" s="10">
        <v>8.6158590641157107E-2</v>
      </c>
      <c r="H180" s="10">
        <v>9.7681169616051999E-2</v>
      </c>
    </row>
    <row r="181" spans="2:8" x14ac:dyDescent="0.25">
      <c r="B181" s="32">
        <v>14437731000103</v>
      </c>
      <c r="C181" s="4" t="s">
        <v>1160</v>
      </c>
      <c r="D181" s="3" t="s">
        <v>8</v>
      </c>
      <c r="E181" s="11">
        <v>2</v>
      </c>
      <c r="F181" s="5">
        <v>-1.5232775575489649E-8</v>
      </c>
      <c r="G181" s="10">
        <v>8.9702219110231698E-2</v>
      </c>
      <c r="H181" s="10">
        <v>9.7681169616051999E-2</v>
      </c>
    </row>
    <row r="182" spans="2:8" x14ac:dyDescent="0.25">
      <c r="B182" s="32">
        <v>14706517000105</v>
      </c>
      <c r="C182" s="4" t="s">
        <v>1161</v>
      </c>
      <c r="D182" s="3" t="s">
        <v>8</v>
      </c>
      <c r="E182" s="11">
        <v>2</v>
      </c>
      <c r="F182" s="5">
        <v>8.7522985256357683E-2</v>
      </c>
      <c r="G182" s="10">
        <v>0.102300700586915</v>
      </c>
      <c r="H182" s="10">
        <v>9.7681169616051999E-2</v>
      </c>
    </row>
    <row r="183" spans="2:8" x14ac:dyDescent="0.25">
      <c r="B183" s="32">
        <v>15486112000171</v>
      </c>
      <c r="C183" s="4" t="s">
        <v>1169</v>
      </c>
      <c r="D183" s="3" t="s">
        <v>3</v>
      </c>
      <c r="E183" s="11">
        <v>2</v>
      </c>
      <c r="F183" s="5">
        <v>0.1019175213731521</v>
      </c>
      <c r="G183" s="10">
        <v>0.105890687657985</v>
      </c>
      <c r="H183" s="10">
        <v>9.7681169616051999E-2</v>
      </c>
    </row>
    <row r="184" spans="2:8" x14ac:dyDescent="0.25">
      <c r="B184" s="32">
        <v>15649194000128</v>
      </c>
      <c r="C184" s="4" t="s">
        <v>1171</v>
      </c>
      <c r="D184" s="3" t="s">
        <v>8</v>
      </c>
      <c r="E184" s="11">
        <v>2</v>
      </c>
      <c r="F184" s="5">
        <v>-2.5257853919115907E-8</v>
      </c>
      <c r="G184" s="10">
        <v>8.6619914171740503E-2</v>
      </c>
      <c r="H184" s="10">
        <v>9.7681169616051999E-2</v>
      </c>
    </row>
    <row r="185" spans="2:8" x14ac:dyDescent="0.25">
      <c r="B185" s="32">
        <v>15730386000164</v>
      </c>
      <c r="C185" s="4" t="s">
        <v>1173</v>
      </c>
      <c r="D185" s="3" t="s">
        <v>8</v>
      </c>
      <c r="E185" s="11">
        <v>2</v>
      </c>
      <c r="F185" s="5">
        <v>-1.1160646785292756E-7</v>
      </c>
      <c r="G185" s="10">
        <v>8.6203898343318194E-2</v>
      </c>
      <c r="H185" s="10">
        <v>9.7681169616051999E-2</v>
      </c>
    </row>
    <row r="186" spans="2:8" x14ac:dyDescent="0.25">
      <c r="B186" s="32">
        <v>16557835000187</v>
      </c>
      <c r="C186" s="4" t="s">
        <v>1176</v>
      </c>
      <c r="D186" s="3" t="s">
        <v>2</v>
      </c>
      <c r="E186" s="11">
        <v>2</v>
      </c>
      <c r="F186" s="5">
        <v>-1.1563908394345646E-8</v>
      </c>
      <c r="G186" s="10">
        <v>8.8660805812213403E-2</v>
      </c>
      <c r="H186" s="10">
        <v>9.7681169616051999E-2</v>
      </c>
    </row>
    <row r="187" spans="2:8" x14ac:dyDescent="0.25">
      <c r="B187" s="32">
        <v>16687215000162</v>
      </c>
      <c r="C187" s="4" t="s">
        <v>1177</v>
      </c>
      <c r="D187" s="3" t="s">
        <v>2</v>
      </c>
      <c r="E187" s="11">
        <v>2</v>
      </c>
      <c r="F187" s="5">
        <v>-2.273005838180623E-8</v>
      </c>
      <c r="G187" s="10">
        <v>8.9282825100269997E-2</v>
      </c>
      <c r="H187" s="10">
        <v>9.7681169616051999E-2</v>
      </c>
    </row>
    <row r="188" spans="2:8" x14ac:dyDescent="0.25">
      <c r="B188" s="32">
        <v>16687215000162</v>
      </c>
      <c r="C188" s="4" t="s">
        <v>1177</v>
      </c>
      <c r="D188" s="3" t="s">
        <v>33</v>
      </c>
      <c r="E188" s="11">
        <v>2</v>
      </c>
      <c r="F188" s="5">
        <v>-2.273005838180623E-8</v>
      </c>
      <c r="G188" s="10">
        <v>8.9282825100269997E-2</v>
      </c>
      <c r="H188" s="10">
        <v>9.7681169616051999E-2</v>
      </c>
    </row>
    <row r="189" spans="2:8" x14ac:dyDescent="0.25">
      <c r="B189" s="32">
        <v>16687228000131</v>
      </c>
      <c r="C189" s="4" t="s">
        <v>1178</v>
      </c>
      <c r="D189" s="3" t="s">
        <v>2</v>
      </c>
      <c r="E189" s="11">
        <v>2</v>
      </c>
      <c r="F189" s="5">
        <v>-1.648233742953844E-7</v>
      </c>
      <c r="G189" s="10">
        <v>5.98863361974242E-2</v>
      </c>
      <c r="H189" s="10">
        <v>9.7681169616051999E-2</v>
      </c>
    </row>
    <row r="190" spans="2:8" x14ac:dyDescent="0.25">
      <c r="B190" s="32">
        <v>16687228000131</v>
      </c>
      <c r="C190" s="4" t="s">
        <v>1178</v>
      </c>
      <c r="D190" s="3" t="s">
        <v>33</v>
      </c>
      <c r="E190" s="11">
        <v>2</v>
      </c>
      <c r="F190" s="5">
        <v>-1.648233742953844E-7</v>
      </c>
      <c r="G190" s="10">
        <v>5.98863361974242E-2</v>
      </c>
      <c r="H190" s="10">
        <v>9.7681169616051999E-2</v>
      </c>
    </row>
    <row r="191" spans="2:8" x14ac:dyDescent="0.25">
      <c r="B191" s="32">
        <v>17056302000184</v>
      </c>
      <c r="C191" s="4" t="s">
        <v>1181</v>
      </c>
      <c r="D191" s="3" t="s">
        <v>2</v>
      </c>
      <c r="E191" s="11">
        <v>2</v>
      </c>
      <c r="F191" s="5">
        <v>-2.5105890989692994E-8</v>
      </c>
      <c r="G191" s="10">
        <v>8.6185425155425696E-2</v>
      </c>
      <c r="H191" s="10">
        <v>9.7681169616051999E-2</v>
      </c>
    </row>
    <row r="192" spans="2:8" x14ac:dyDescent="0.25">
      <c r="B192" s="32">
        <v>17138011000135</v>
      </c>
      <c r="C192" s="4" t="s">
        <v>1184</v>
      </c>
      <c r="D192" s="3" t="s">
        <v>846</v>
      </c>
      <c r="E192" s="11">
        <v>2</v>
      </c>
      <c r="F192" s="5">
        <v>-8.191265301402525E-8</v>
      </c>
      <c r="G192" s="10">
        <v>8.8633656698777805E-2</v>
      </c>
      <c r="H192" s="10">
        <v>9.7681169616051999E-2</v>
      </c>
    </row>
    <row r="193" spans="2:8" x14ac:dyDescent="0.25">
      <c r="B193" s="32">
        <v>17138471000163</v>
      </c>
      <c r="C193" s="4" t="s">
        <v>1186</v>
      </c>
      <c r="D193" s="3" t="s">
        <v>12</v>
      </c>
      <c r="E193" s="11">
        <v>2</v>
      </c>
      <c r="F193" s="5">
        <v>-1.0625991759798547E-8</v>
      </c>
      <c r="G193" s="10">
        <v>8.5905353374559498E-2</v>
      </c>
      <c r="H193" s="10">
        <v>9.7681169616051999E-2</v>
      </c>
    </row>
    <row r="194" spans="2:8" x14ac:dyDescent="0.25">
      <c r="B194" s="32">
        <v>17253828000154</v>
      </c>
      <c r="C194" s="4" t="s">
        <v>1191</v>
      </c>
      <c r="D194" s="3" t="s">
        <v>31</v>
      </c>
      <c r="E194" s="11">
        <v>2</v>
      </c>
      <c r="F194" s="5">
        <v>0.12836271522854512</v>
      </c>
      <c r="G194" s="10">
        <v>0.110787685545239</v>
      </c>
      <c r="H194" s="10">
        <v>9.7681169616051999E-2</v>
      </c>
    </row>
    <row r="195" spans="2:8" x14ac:dyDescent="0.25">
      <c r="B195" s="32">
        <v>17320511000193</v>
      </c>
      <c r="C195" s="4" t="s">
        <v>1194</v>
      </c>
      <c r="D195" s="3" t="s">
        <v>30</v>
      </c>
      <c r="E195" s="11">
        <v>2</v>
      </c>
      <c r="F195" s="5">
        <v>-1.5265658771821192E-8</v>
      </c>
      <c r="G195" s="10">
        <v>8.2883355094683295E-2</v>
      </c>
      <c r="H195" s="10">
        <v>9.7681169616051999E-2</v>
      </c>
    </row>
    <row r="196" spans="2:8" x14ac:dyDescent="0.25">
      <c r="B196" s="32">
        <v>17320511000193</v>
      </c>
      <c r="C196" s="4" t="s">
        <v>1194</v>
      </c>
      <c r="D196" s="3" t="s">
        <v>10</v>
      </c>
      <c r="E196" s="11">
        <v>2</v>
      </c>
      <c r="F196" s="5">
        <v>-1.5265658771821192E-8</v>
      </c>
      <c r="G196" s="10">
        <v>8.2883355094683295E-2</v>
      </c>
      <c r="H196" s="10">
        <v>9.7681169616051999E-2</v>
      </c>
    </row>
    <row r="197" spans="2:8" x14ac:dyDescent="0.25">
      <c r="B197" s="32">
        <v>17329746000146</v>
      </c>
      <c r="C197" s="4" t="s">
        <v>1195</v>
      </c>
      <c r="D197" s="3" t="s">
        <v>32</v>
      </c>
      <c r="E197" s="11">
        <v>2</v>
      </c>
      <c r="F197" s="5">
        <v>-4.5397366754600839E-7</v>
      </c>
      <c r="G197" s="10">
        <v>6.2826405140315997E-2</v>
      </c>
      <c r="H197" s="10">
        <v>9.7681169616051999E-2</v>
      </c>
    </row>
    <row r="198" spans="2:8" x14ac:dyDescent="0.25">
      <c r="B198" s="32">
        <v>17488691000117</v>
      </c>
      <c r="C198" s="4" t="s">
        <v>1197</v>
      </c>
      <c r="D198" s="3" t="s">
        <v>10</v>
      </c>
      <c r="E198" s="11">
        <v>2</v>
      </c>
      <c r="F198" s="5">
        <v>-2.7278614692309983E-7</v>
      </c>
      <c r="G198" s="10">
        <v>7.2826556976090598E-2</v>
      </c>
      <c r="H198" s="10">
        <v>9.7681169616051999E-2</v>
      </c>
    </row>
    <row r="199" spans="2:8" x14ac:dyDescent="0.25">
      <c r="B199" s="32">
        <v>17517216000121</v>
      </c>
      <c r="C199" s="4" t="s">
        <v>1199</v>
      </c>
      <c r="D199" s="3" t="s">
        <v>10</v>
      </c>
      <c r="E199" s="11">
        <v>2</v>
      </c>
      <c r="F199" s="5">
        <v>-1.9799601279763492E-7</v>
      </c>
      <c r="G199" s="10">
        <v>7.9200984607957797E-2</v>
      </c>
      <c r="H199" s="10">
        <v>9.7681169616051999E-2</v>
      </c>
    </row>
    <row r="200" spans="2:8" x14ac:dyDescent="0.25">
      <c r="B200" s="32">
        <v>17517250000104</v>
      </c>
      <c r="C200" s="4" t="s">
        <v>1200</v>
      </c>
      <c r="D200" s="3" t="s">
        <v>10</v>
      </c>
      <c r="E200" s="11">
        <v>2</v>
      </c>
      <c r="F200" s="5">
        <v>-1.4263178459319889E-7</v>
      </c>
      <c r="G200" s="10">
        <v>8.3934492746851302E-2</v>
      </c>
      <c r="H200" s="10">
        <v>9.7681169616051999E-2</v>
      </c>
    </row>
    <row r="201" spans="2:8" x14ac:dyDescent="0.25">
      <c r="B201" s="32">
        <v>17517268000106</v>
      </c>
      <c r="C201" s="4" t="s">
        <v>1201</v>
      </c>
      <c r="D201" s="3" t="s">
        <v>10</v>
      </c>
      <c r="E201" s="11">
        <v>2</v>
      </c>
      <c r="F201" s="5">
        <v>-1.0410005414912082E-7</v>
      </c>
      <c r="G201" s="10">
        <v>8.7236575796856106E-2</v>
      </c>
      <c r="H201" s="10">
        <v>9.7681169616051999E-2</v>
      </c>
    </row>
    <row r="202" spans="2:8" x14ac:dyDescent="0.25">
      <c r="B202" s="32">
        <v>17517302000134</v>
      </c>
      <c r="C202" s="4" t="s">
        <v>1203</v>
      </c>
      <c r="D202" s="3" t="s">
        <v>10</v>
      </c>
      <c r="E202" s="11">
        <v>2</v>
      </c>
      <c r="F202" s="5">
        <v>-2.9905548537682168E-7</v>
      </c>
      <c r="G202" s="10">
        <v>7.0226920376482302E-2</v>
      </c>
      <c r="H202" s="10">
        <v>9.7681169616051999E-2</v>
      </c>
    </row>
    <row r="203" spans="2:8" x14ac:dyDescent="0.25">
      <c r="B203" s="32">
        <v>17517310000180</v>
      </c>
      <c r="C203" s="4" t="s">
        <v>1204</v>
      </c>
      <c r="D203" s="3" t="s">
        <v>10</v>
      </c>
      <c r="E203" s="11">
        <v>2</v>
      </c>
      <c r="F203" s="5">
        <v>-2.0775855307577874E-7</v>
      </c>
      <c r="G203" s="10">
        <v>7.8117443110632803E-2</v>
      </c>
      <c r="H203" s="10">
        <v>9.7681169616051999E-2</v>
      </c>
    </row>
    <row r="204" spans="2:8" x14ac:dyDescent="0.25">
      <c r="B204" s="32">
        <v>17517318000147</v>
      </c>
      <c r="C204" s="4" t="s">
        <v>1205</v>
      </c>
      <c r="D204" s="3" t="s">
        <v>10</v>
      </c>
      <c r="E204" s="11">
        <v>2</v>
      </c>
      <c r="F204" s="5">
        <v>-1.5247214707329971E-7</v>
      </c>
      <c r="G204" s="10">
        <v>8.2921354623386206E-2</v>
      </c>
      <c r="H204" s="10">
        <v>9.7681169616051999E-2</v>
      </c>
    </row>
    <row r="205" spans="2:8" x14ac:dyDescent="0.25">
      <c r="B205" s="32">
        <v>17517325000149</v>
      </c>
      <c r="C205" s="4" t="s">
        <v>1206</v>
      </c>
      <c r="D205" s="3" t="s">
        <v>10</v>
      </c>
      <c r="E205" s="11">
        <v>2</v>
      </c>
      <c r="F205" s="5">
        <v>-1.0967289333390674E-7</v>
      </c>
      <c r="G205" s="10">
        <v>8.6635272502230798E-2</v>
      </c>
      <c r="H205" s="10">
        <v>9.7681169616051999E-2</v>
      </c>
    </row>
    <row r="206" spans="2:8" x14ac:dyDescent="0.25">
      <c r="B206" s="32">
        <v>17517351000177</v>
      </c>
      <c r="C206" s="4" t="s">
        <v>1208</v>
      </c>
      <c r="D206" s="3" t="s">
        <v>10</v>
      </c>
      <c r="E206" s="11">
        <v>2</v>
      </c>
      <c r="F206" s="5">
        <v>-2.7685617168452056E-7</v>
      </c>
      <c r="G206" s="10">
        <v>7.2234099904855395E-2</v>
      </c>
      <c r="H206" s="10">
        <v>9.7681169616051999E-2</v>
      </c>
    </row>
    <row r="207" spans="2:8" x14ac:dyDescent="0.25">
      <c r="B207" s="32">
        <v>17517359000133</v>
      </c>
      <c r="C207" s="4" t="s">
        <v>1209</v>
      </c>
      <c r="D207" s="3" t="s">
        <v>10</v>
      </c>
      <c r="E207" s="11">
        <v>2</v>
      </c>
      <c r="F207" s="5">
        <v>-2.0191145205034477E-7</v>
      </c>
      <c r="G207" s="10">
        <v>7.8685879741621903E-2</v>
      </c>
      <c r="H207" s="10">
        <v>9.7681169616051999E-2</v>
      </c>
    </row>
    <row r="208" spans="2:8" x14ac:dyDescent="0.25">
      <c r="B208" s="32">
        <v>17517366000135</v>
      </c>
      <c r="C208" s="4" t="s">
        <v>1210</v>
      </c>
      <c r="D208" s="3" t="s">
        <v>10</v>
      </c>
      <c r="E208" s="11">
        <v>2</v>
      </c>
      <c r="F208" s="5">
        <v>-1.4811981445141879E-7</v>
      </c>
      <c r="G208" s="10">
        <v>8.3333283693194607E-2</v>
      </c>
      <c r="H208" s="10">
        <v>9.7681169616051999E-2</v>
      </c>
    </row>
    <row r="209" spans="2:8" x14ac:dyDescent="0.25">
      <c r="B209" s="32">
        <v>17517372000192</v>
      </c>
      <c r="C209" s="4" t="s">
        <v>1211</v>
      </c>
      <c r="D209" s="3" t="s">
        <v>10</v>
      </c>
      <c r="E209" s="11">
        <v>2</v>
      </c>
      <c r="F209" s="5">
        <v>-1.068771101531076E-7</v>
      </c>
      <c r="G209" s="10">
        <v>8.6903155211307495E-2</v>
      </c>
      <c r="H209" s="10">
        <v>9.7681169616051999E-2</v>
      </c>
    </row>
    <row r="210" spans="2:8" x14ac:dyDescent="0.25">
      <c r="B210" s="32">
        <v>17517380000139</v>
      </c>
      <c r="C210" s="4" t="s">
        <v>1212</v>
      </c>
      <c r="D210" s="3" t="s">
        <v>10</v>
      </c>
      <c r="E210" s="11">
        <v>2</v>
      </c>
      <c r="F210" s="5">
        <v>-1.0051088595733588E-8</v>
      </c>
      <c r="G210" s="10">
        <v>8.8287332529572493E-2</v>
      </c>
      <c r="H210" s="10">
        <v>9.7681169616051999E-2</v>
      </c>
    </row>
    <row r="211" spans="2:8" x14ac:dyDescent="0.25">
      <c r="B211" s="32">
        <v>17517402000160</v>
      </c>
      <c r="C211" s="4" t="s">
        <v>1213</v>
      </c>
      <c r="D211" s="3" t="s">
        <v>10</v>
      </c>
      <c r="E211" s="11">
        <v>2</v>
      </c>
      <c r="F211" s="5">
        <v>-2.3019664735261079E-8</v>
      </c>
      <c r="G211" s="10">
        <v>9.4724823251302298E-2</v>
      </c>
      <c r="H211" s="10">
        <v>9.7681169616051999E-2</v>
      </c>
    </row>
    <row r="212" spans="2:8" x14ac:dyDescent="0.25">
      <c r="B212" s="32">
        <v>17517407000193</v>
      </c>
      <c r="C212" s="4" t="s">
        <v>1214</v>
      </c>
      <c r="D212" s="3" t="s">
        <v>10</v>
      </c>
      <c r="E212" s="11">
        <v>2</v>
      </c>
      <c r="F212" s="5">
        <v>-8.3170922275333955E-9</v>
      </c>
      <c r="G212" s="10">
        <v>8.8182221470738398E-2</v>
      </c>
      <c r="H212" s="10">
        <v>9.7681169616051999E-2</v>
      </c>
    </row>
    <row r="213" spans="2:8" x14ac:dyDescent="0.25">
      <c r="B213" s="32">
        <v>18059029000104</v>
      </c>
      <c r="C213" s="4" t="s">
        <v>1218</v>
      </c>
      <c r="D213" s="3" t="s">
        <v>10</v>
      </c>
      <c r="E213" s="11">
        <v>2</v>
      </c>
      <c r="F213" s="5">
        <v>-5.9410422828452369E-8</v>
      </c>
      <c r="G213" s="10">
        <v>9.1360091414849798E-2</v>
      </c>
      <c r="H213" s="10">
        <v>9.7681169616051999E-2</v>
      </c>
    </row>
    <row r="214" spans="2:8" x14ac:dyDescent="0.25">
      <c r="B214" s="32">
        <v>18160533000104</v>
      </c>
      <c r="C214" s="4" t="s">
        <v>1219</v>
      </c>
      <c r="D214" s="3" t="s">
        <v>7</v>
      </c>
      <c r="E214" s="11">
        <v>2</v>
      </c>
      <c r="F214" s="5">
        <v>-2.0711101285530867E-7</v>
      </c>
      <c r="G214" s="10">
        <v>8.1099754784424993E-2</v>
      </c>
      <c r="H214" s="10">
        <v>9.7681169616051999E-2</v>
      </c>
    </row>
    <row r="215" spans="2:8" x14ac:dyDescent="0.25">
      <c r="B215" s="32">
        <v>18577307000115</v>
      </c>
      <c r="C215" s="4" t="s">
        <v>1222</v>
      </c>
      <c r="D215" s="3" t="s">
        <v>2</v>
      </c>
      <c r="E215" s="11">
        <v>2</v>
      </c>
      <c r="F215" s="5">
        <v>-2.4798296850095091E-9</v>
      </c>
      <c r="G215" s="10">
        <v>9.4819052427154396E-2</v>
      </c>
      <c r="H215" s="10">
        <v>9.7681169616051999E-2</v>
      </c>
    </row>
    <row r="216" spans="2:8" x14ac:dyDescent="0.25">
      <c r="B216" s="32">
        <v>18599388000154</v>
      </c>
      <c r="C216" s="4" t="s">
        <v>1223</v>
      </c>
      <c r="D216" s="3" t="s">
        <v>12</v>
      </c>
      <c r="E216" s="11">
        <v>2</v>
      </c>
      <c r="F216" s="5">
        <v>-1.4330898345367401E-8</v>
      </c>
      <c r="G216" s="10">
        <v>8.5538325501893095E-2</v>
      </c>
      <c r="H216" s="10">
        <v>9.7681169616051999E-2</v>
      </c>
    </row>
    <row r="217" spans="2:8" x14ac:dyDescent="0.25">
      <c r="B217" s="32">
        <v>18602419000189</v>
      </c>
      <c r="C217" s="4" t="s">
        <v>1224</v>
      </c>
      <c r="D217" s="3" t="s">
        <v>13</v>
      </c>
      <c r="E217" s="11">
        <v>2</v>
      </c>
      <c r="F217" s="5">
        <v>-1.0754823621695086E-8</v>
      </c>
      <c r="G217" s="10">
        <v>8.8376846958126504E-2</v>
      </c>
      <c r="H217" s="10">
        <v>9.7681169616051999E-2</v>
      </c>
    </row>
    <row r="218" spans="2:8" x14ac:dyDescent="0.25">
      <c r="B218" s="32">
        <v>18630010000176</v>
      </c>
      <c r="C218" s="4" t="s">
        <v>1225</v>
      </c>
      <c r="D218" s="3" t="s">
        <v>3</v>
      </c>
      <c r="E218" s="11">
        <v>2</v>
      </c>
      <c r="F218" s="5">
        <v>-5.9708620935570687E-8</v>
      </c>
      <c r="G218" s="10">
        <v>7.3913510047841594E-2</v>
      </c>
      <c r="H218" s="10">
        <v>9.7681169616051999E-2</v>
      </c>
    </row>
    <row r="219" spans="2:8" x14ac:dyDescent="0.25">
      <c r="B219" s="32">
        <v>18630011000110</v>
      </c>
      <c r="C219" s="4" t="s">
        <v>1226</v>
      </c>
      <c r="D219" s="3" t="s">
        <v>3</v>
      </c>
      <c r="E219" s="11">
        <v>2</v>
      </c>
      <c r="F219" s="5">
        <v>-2.5156990256090858E-8</v>
      </c>
      <c r="G219" s="10">
        <v>8.6684276438335997E-2</v>
      </c>
      <c r="H219" s="10">
        <v>9.7681169616051999E-2</v>
      </c>
    </row>
    <row r="220" spans="2:8" x14ac:dyDescent="0.25">
      <c r="B220" s="32">
        <v>18820070000151</v>
      </c>
      <c r="C220" s="4" t="s">
        <v>1229</v>
      </c>
      <c r="D220" s="3" t="s">
        <v>30</v>
      </c>
      <c r="E220" s="11">
        <v>2</v>
      </c>
      <c r="F220" s="5">
        <v>-4.5084959614619329E-8</v>
      </c>
      <c r="G220" s="10">
        <v>6.7988828771370802E-2</v>
      </c>
      <c r="H220" s="10">
        <v>9.7681169616051999E-2</v>
      </c>
    </row>
    <row r="221" spans="2:8" x14ac:dyDescent="0.25">
      <c r="B221" s="32">
        <v>18820070000151</v>
      </c>
      <c r="C221" s="4" t="s">
        <v>1229</v>
      </c>
      <c r="D221" s="3" t="s">
        <v>10</v>
      </c>
      <c r="E221" s="11">
        <v>2</v>
      </c>
      <c r="F221" s="5">
        <v>-4.5084959614619329E-8</v>
      </c>
      <c r="G221" s="10">
        <v>6.7988828771370802E-2</v>
      </c>
      <c r="H221" s="10">
        <v>9.7681169616051999E-2</v>
      </c>
    </row>
    <row r="222" spans="2:8" x14ac:dyDescent="0.25">
      <c r="B222" s="32">
        <v>18884781000190</v>
      </c>
      <c r="C222" s="4" t="s">
        <v>1232</v>
      </c>
      <c r="D222" s="3" t="s">
        <v>2</v>
      </c>
      <c r="E222" s="11">
        <v>2</v>
      </c>
      <c r="F222" s="5">
        <v>-9.9517779425713539E-9</v>
      </c>
      <c r="G222" s="10">
        <v>9.3406411635168496E-2</v>
      </c>
      <c r="H222" s="10">
        <v>9.7681169616051999E-2</v>
      </c>
    </row>
    <row r="223" spans="2:8" x14ac:dyDescent="0.25">
      <c r="B223" s="32">
        <v>18897562000145</v>
      </c>
      <c r="C223" s="4" t="s">
        <v>1234</v>
      </c>
      <c r="D223" s="3" t="s">
        <v>2</v>
      </c>
      <c r="E223" s="11">
        <v>2</v>
      </c>
      <c r="F223" s="5">
        <v>0.19777756522232878</v>
      </c>
      <c r="G223" s="10">
        <v>0.118114982580595</v>
      </c>
      <c r="H223" s="10">
        <v>9.7681169616051999E-2</v>
      </c>
    </row>
    <row r="224" spans="2:8" x14ac:dyDescent="0.25">
      <c r="B224" s="32">
        <v>19153948000105</v>
      </c>
      <c r="C224" s="4" t="s">
        <v>1236</v>
      </c>
      <c r="D224" s="3" t="s">
        <v>4</v>
      </c>
      <c r="E224" s="11">
        <v>2</v>
      </c>
      <c r="F224" s="5">
        <v>5.2135337573377363E-2</v>
      </c>
      <c r="G224" s="10">
        <v>9.9357996408333094E-2</v>
      </c>
      <c r="H224" s="10">
        <v>9.7681169616051999E-2</v>
      </c>
    </row>
    <row r="225" spans="2:8" x14ac:dyDescent="0.25">
      <c r="B225" s="32">
        <v>19390999000150</v>
      </c>
      <c r="C225" s="4" t="s">
        <v>1238</v>
      </c>
      <c r="D225" s="3" t="s">
        <v>31</v>
      </c>
      <c r="E225" s="11">
        <v>2</v>
      </c>
      <c r="F225" s="5">
        <v>-6.7249250695942171E-9</v>
      </c>
      <c r="G225" s="10">
        <v>8.9029146911018001E-2</v>
      </c>
      <c r="H225" s="10">
        <v>9.7681169616051999E-2</v>
      </c>
    </row>
    <row r="226" spans="2:8" x14ac:dyDescent="0.25">
      <c r="B226" s="32">
        <v>19391025000191</v>
      </c>
      <c r="C226" s="4" t="s">
        <v>1239</v>
      </c>
      <c r="D226" s="3" t="s">
        <v>31</v>
      </c>
      <c r="E226" s="11">
        <v>2</v>
      </c>
      <c r="F226" s="5">
        <v>-1.1202709928822534E-8</v>
      </c>
      <c r="G226" s="10">
        <v>8.4181068251211605E-2</v>
      </c>
      <c r="H226" s="10">
        <v>9.7681169616051999E-2</v>
      </c>
    </row>
    <row r="227" spans="2:8" x14ac:dyDescent="0.25">
      <c r="B227" s="32">
        <v>19550382000155</v>
      </c>
      <c r="C227" s="4" t="s">
        <v>1240</v>
      </c>
      <c r="D227" s="3" t="s">
        <v>12</v>
      </c>
      <c r="E227" s="11">
        <v>2</v>
      </c>
      <c r="F227" s="5">
        <v>-1.5825562442557339E-8</v>
      </c>
      <c r="G227" s="10">
        <v>8.2467446368030398E-2</v>
      </c>
      <c r="H227" s="10">
        <v>9.7681169616051999E-2</v>
      </c>
    </row>
    <row r="228" spans="2:8" x14ac:dyDescent="0.25">
      <c r="B228" s="32">
        <v>19551025000101</v>
      </c>
      <c r="C228" s="4" t="s">
        <v>1241</v>
      </c>
      <c r="D228" s="3" t="s">
        <v>1242</v>
      </c>
      <c r="E228" s="11">
        <v>2</v>
      </c>
      <c r="F228" s="5">
        <v>-3.8706533835937782E-9</v>
      </c>
      <c r="G228" s="10">
        <v>9.3854853232800101E-2</v>
      </c>
      <c r="H228" s="10">
        <v>9.7681169616051999E-2</v>
      </c>
    </row>
    <row r="229" spans="2:8" x14ac:dyDescent="0.25">
      <c r="B229" s="32">
        <v>19551216000173</v>
      </c>
      <c r="C229" s="4" t="s">
        <v>1244</v>
      </c>
      <c r="D229" s="3" t="s">
        <v>31</v>
      </c>
      <c r="E229" s="11">
        <v>2</v>
      </c>
      <c r="F229" s="5">
        <v>-2.9092307369152953E-9</v>
      </c>
      <c r="G229" s="10">
        <v>9.4517801273556107E-2</v>
      </c>
      <c r="H229" s="10">
        <v>9.7681169616051999E-2</v>
      </c>
    </row>
    <row r="230" spans="2:8" x14ac:dyDescent="0.25">
      <c r="B230" s="32">
        <v>20216869000185</v>
      </c>
      <c r="C230" s="4" t="s">
        <v>1250</v>
      </c>
      <c r="D230" s="3" t="s">
        <v>10</v>
      </c>
      <c r="E230" s="11">
        <v>2</v>
      </c>
      <c r="F230" s="5">
        <v>-1.3837144956661018E-8</v>
      </c>
      <c r="G230" s="10">
        <v>8.4817058452303806E-2</v>
      </c>
      <c r="H230" s="10">
        <v>9.7681169616051999E-2</v>
      </c>
    </row>
    <row r="231" spans="2:8" x14ac:dyDescent="0.25">
      <c r="B231" s="32">
        <v>20216906000155</v>
      </c>
      <c r="C231" s="4" t="s">
        <v>1251</v>
      </c>
      <c r="D231" s="3" t="s">
        <v>10</v>
      </c>
      <c r="E231" s="11">
        <v>2</v>
      </c>
      <c r="F231" s="5">
        <v>3.7474351420215525E-2</v>
      </c>
      <c r="G231" s="10">
        <v>9.9465328868838104E-2</v>
      </c>
      <c r="H231" s="10">
        <v>9.7681169616051999E-2</v>
      </c>
    </row>
    <row r="232" spans="2:8" x14ac:dyDescent="0.25">
      <c r="B232" s="32">
        <v>20763784000117</v>
      </c>
      <c r="C232" s="4" t="s">
        <v>1257</v>
      </c>
      <c r="D232" s="3" t="s">
        <v>7</v>
      </c>
      <c r="E232" s="11">
        <v>2</v>
      </c>
      <c r="F232" s="5">
        <v>5.1234597216903877E-2</v>
      </c>
      <c r="G232" s="10">
        <v>9.9095680596808594E-2</v>
      </c>
      <c r="H232" s="10">
        <v>9.7681169616051999E-2</v>
      </c>
    </row>
    <row r="233" spans="2:8" x14ac:dyDescent="0.25">
      <c r="B233" s="32">
        <v>20789951000107</v>
      </c>
      <c r="C233" s="4" t="s">
        <v>1258</v>
      </c>
      <c r="D233" s="3" t="s">
        <v>9</v>
      </c>
      <c r="E233" s="11">
        <v>2</v>
      </c>
      <c r="F233" s="5">
        <v>8.7576576112594062E-2</v>
      </c>
      <c r="G233" s="10">
        <v>0.10469579723431</v>
      </c>
      <c r="H233" s="10">
        <v>9.7681169616051999E-2</v>
      </c>
    </row>
    <row r="234" spans="2:8" x14ac:dyDescent="0.25">
      <c r="B234" s="32">
        <v>20833934000111</v>
      </c>
      <c r="C234" s="4" t="s">
        <v>1260</v>
      </c>
      <c r="D234" s="3" t="s">
        <v>2</v>
      </c>
      <c r="E234" s="11">
        <v>2</v>
      </c>
      <c r="F234" s="5">
        <v>-1.0291998664910236E-8</v>
      </c>
      <c r="G234" s="10">
        <v>9.1740812059819501E-2</v>
      </c>
      <c r="H234" s="10">
        <v>9.7681169616051999E-2</v>
      </c>
    </row>
    <row r="235" spans="2:8" x14ac:dyDescent="0.25">
      <c r="B235" s="32">
        <v>20889471000100</v>
      </c>
      <c r="C235" s="4" t="s">
        <v>1261</v>
      </c>
      <c r="D235" s="3" t="s">
        <v>9</v>
      </c>
      <c r="E235" s="11">
        <v>2</v>
      </c>
      <c r="F235" s="5">
        <v>0.14958903903121232</v>
      </c>
      <c r="G235" s="10">
        <v>0.11553491205837101</v>
      </c>
      <c r="H235" s="10">
        <v>9.7681169616051999E-2</v>
      </c>
    </row>
    <row r="236" spans="2:8" x14ac:dyDescent="0.25">
      <c r="B236" s="32">
        <v>20977437000197</v>
      </c>
      <c r="C236" s="4" t="s">
        <v>1262</v>
      </c>
      <c r="D236" s="3" t="s">
        <v>12</v>
      </c>
      <c r="E236" s="11">
        <v>2</v>
      </c>
      <c r="F236" s="5">
        <v>1.5469682841176814E-2</v>
      </c>
      <c r="G236" s="10">
        <v>9.6688909358516595E-2</v>
      </c>
      <c r="H236" s="10">
        <v>9.7681169616051999E-2</v>
      </c>
    </row>
    <row r="237" spans="2:8" x14ac:dyDescent="0.25">
      <c r="B237" s="32">
        <v>20977452000135</v>
      </c>
      <c r="C237" s="4" t="s">
        <v>1263</v>
      </c>
      <c r="D237" s="3" t="s">
        <v>12</v>
      </c>
      <c r="E237" s="11">
        <v>2</v>
      </c>
      <c r="F237" s="5">
        <v>-1.6184221738722455E-7</v>
      </c>
      <c r="G237" s="10">
        <v>8.0800557341183604E-2</v>
      </c>
      <c r="H237" s="10">
        <v>9.7681169616051999E-2</v>
      </c>
    </row>
    <row r="238" spans="2:8" x14ac:dyDescent="0.25">
      <c r="B238" s="32">
        <v>21040553000148</v>
      </c>
      <c r="C238" s="4" t="s">
        <v>1264</v>
      </c>
      <c r="D238" s="3" t="s">
        <v>2</v>
      </c>
      <c r="E238" s="11">
        <v>2</v>
      </c>
      <c r="F238" s="5">
        <v>-1.2722474387346933E-8</v>
      </c>
      <c r="G238" s="10">
        <v>9.1927032363539898E-2</v>
      </c>
      <c r="H238" s="10">
        <v>9.7681169616051999E-2</v>
      </c>
    </row>
    <row r="239" spans="2:8" x14ac:dyDescent="0.25">
      <c r="B239" s="32">
        <v>21052828000163</v>
      </c>
      <c r="C239" s="4" t="s">
        <v>1265</v>
      </c>
      <c r="D239" s="3" t="s">
        <v>10</v>
      </c>
      <c r="E239" s="11">
        <v>2</v>
      </c>
      <c r="F239" s="5">
        <v>-9.3164241275831899E-8</v>
      </c>
      <c r="G239" s="10">
        <v>9.0573874450645006E-2</v>
      </c>
      <c r="H239" s="10">
        <v>9.7681169616051999E-2</v>
      </c>
    </row>
    <row r="240" spans="2:8" x14ac:dyDescent="0.25">
      <c r="B240" s="32">
        <v>21053024000189</v>
      </c>
      <c r="C240" s="4" t="s">
        <v>1266</v>
      </c>
      <c r="D240" s="3" t="s">
        <v>10</v>
      </c>
      <c r="E240" s="11">
        <v>2</v>
      </c>
      <c r="F240" s="5">
        <v>-3.6047400110180378E-8</v>
      </c>
      <c r="G240" s="10">
        <v>9.3953788493411794E-2</v>
      </c>
      <c r="H240" s="10">
        <v>9.7681169616051999E-2</v>
      </c>
    </row>
    <row r="241" spans="2:8" x14ac:dyDescent="0.25">
      <c r="B241" s="32">
        <v>21347685000117</v>
      </c>
      <c r="C241" s="4" t="s">
        <v>1271</v>
      </c>
      <c r="D241" s="3" t="s">
        <v>10</v>
      </c>
      <c r="E241" s="11">
        <v>2</v>
      </c>
      <c r="F241" s="5">
        <v>-1.2819235768927328E-7</v>
      </c>
      <c r="G241" s="10">
        <v>9.0890526153266593E-2</v>
      </c>
      <c r="H241" s="10">
        <v>9.7681169616051999E-2</v>
      </c>
    </row>
    <row r="242" spans="2:8" x14ac:dyDescent="0.25">
      <c r="B242" s="32">
        <v>21454620000170</v>
      </c>
      <c r="C242" s="4" t="s">
        <v>1275</v>
      </c>
      <c r="D242" s="3" t="s">
        <v>8</v>
      </c>
      <c r="E242" s="11">
        <v>2</v>
      </c>
      <c r="F242" s="5">
        <v>2.9222870057416722E-2</v>
      </c>
      <c r="G242" s="10">
        <v>9.7371169705910796E-2</v>
      </c>
      <c r="H242" s="10">
        <v>9.7681169616051999E-2</v>
      </c>
    </row>
    <row r="243" spans="2:8" x14ac:dyDescent="0.25">
      <c r="B243" s="32">
        <v>21454647000163</v>
      </c>
      <c r="C243" s="4" t="s">
        <v>1276</v>
      </c>
      <c r="D243" s="3" t="s">
        <v>8</v>
      </c>
      <c r="E243" s="11">
        <v>2</v>
      </c>
      <c r="F243" s="5">
        <v>-2.1163570893021174E-8</v>
      </c>
      <c r="G243" s="10">
        <v>9.1736573034553806E-2</v>
      </c>
      <c r="H243" s="10">
        <v>9.7681169616051999E-2</v>
      </c>
    </row>
    <row r="244" spans="2:8" x14ac:dyDescent="0.25">
      <c r="B244" s="32">
        <v>21454658000143</v>
      </c>
      <c r="C244" s="4" t="s">
        <v>1277</v>
      </c>
      <c r="D244" s="3" t="s">
        <v>8</v>
      </c>
      <c r="E244" s="11">
        <v>2</v>
      </c>
      <c r="F244" s="5">
        <v>-1.4687829809028777E-8</v>
      </c>
      <c r="G244" s="10">
        <v>9.3999924752509803E-2</v>
      </c>
      <c r="H244" s="10">
        <v>9.7681169616051999E-2</v>
      </c>
    </row>
    <row r="245" spans="2:8" x14ac:dyDescent="0.25">
      <c r="B245" s="32">
        <v>21494444000109</v>
      </c>
      <c r="C245" s="4" t="s">
        <v>1278</v>
      </c>
      <c r="D245" s="3" t="s">
        <v>2</v>
      </c>
      <c r="E245" s="11">
        <v>2</v>
      </c>
      <c r="F245" s="5">
        <v>5.2099875448436452E-3</v>
      </c>
      <c r="G245" s="10">
        <v>9.57849369866388E-2</v>
      </c>
      <c r="H245" s="10">
        <v>9.7681169616051999E-2</v>
      </c>
    </row>
    <row r="246" spans="2:8" x14ac:dyDescent="0.25">
      <c r="B246" s="32">
        <v>21596169000126</v>
      </c>
      <c r="C246" s="4" t="s">
        <v>1279</v>
      </c>
      <c r="D246" s="3" t="s">
        <v>2</v>
      </c>
      <c r="E246" s="11">
        <v>2</v>
      </c>
      <c r="F246" s="5">
        <v>-2.8440306029465504E-8</v>
      </c>
      <c r="G246" s="10">
        <v>3.2233299999999902E-2</v>
      </c>
      <c r="H246" s="10">
        <v>3.6084222597530198E-2</v>
      </c>
    </row>
    <row r="247" spans="2:8" x14ac:dyDescent="0.25">
      <c r="B247" s="32">
        <v>21612773000107</v>
      </c>
      <c r="C247" s="4" t="s">
        <v>1280</v>
      </c>
      <c r="D247" s="3" t="s">
        <v>7</v>
      </c>
      <c r="E247" s="11">
        <v>2</v>
      </c>
      <c r="F247" s="5">
        <v>-1.0128024857065143E-8</v>
      </c>
      <c r="G247" s="10">
        <v>9.0591140662610106E-2</v>
      </c>
      <c r="H247" s="10">
        <v>9.7681169616051999E-2</v>
      </c>
    </row>
    <row r="248" spans="2:8" x14ac:dyDescent="0.25">
      <c r="B248" s="32">
        <v>21613103000105</v>
      </c>
      <c r="C248" s="4" t="s">
        <v>1282</v>
      </c>
      <c r="D248" s="3" t="s">
        <v>7</v>
      </c>
      <c r="E248" s="11">
        <v>2</v>
      </c>
      <c r="F248" s="5">
        <v>0.6391453006024076</v>
      </c>
      <c r="G248" s="10">
        <v>0.136818624209604</v>
      </c>
      <c r="H248" s="10">
        <v>9.7681169616051999E-2</v>
      </c>
    </row>
    <row r="249" spans="2:8" x14ac:dyDescent="0.25">
      <c r="B249" s="32">
        <v>21613148000171</v>
      </c>
      <c r="C249" s="4" t="s">
        <v>1283</v>
      </c>
      <c r="D249" s="3" t="s">
        <v>7</v>
      </c>
      <c r="E249" s="11">
        <v>2</v>
      </c>
      <c r="F249" s="5">
        <v>-3.3017555256187522E-8</v>
      </c>
      <c r="G249" s="10">
        <v>7.7299963265054006E-2</v>
      </c>
      <c r="H249" s="10">
        <v>9.7681169616051999E-2</v>
      </c>
    </row>
    <row r="250" spans="2:8" x14ac:dyDescent="0.25">
      <c r="B250" s="32">
        <v>21838242000129</v>
      </c>
      <c r="C250" s="4" t="s">
        <v>1285</v>
      </c>
      <c r="D250" s="3" t="s">
        <v>8</v>
      </c>
      <c r="E250" s="11">
        <v>2</v>
      </c>
      <c r="F250" s="5">
        <v>-1.9870602722763793E-9</v>
      </c>
      <c r="G250" s="10">
        <v>9.5386508472818501E-2</v>
      </c>
      <c r="H250" s="10">
        <v>9.7681169616051999E-2</v>
      </c>
    </row>
    <row r="251" spans="2:8" x14ac:dyDescent="0.25">
      <c r="B251" s="32">
        <v>22809036000153</v>
      </c>
      <c r="C251" s="4" t="s">
        <v>1295</v>
      </c>
      <c r="D251" s="3" t="s">
        <v>2</v>
      </c>
      <c r="E251" s="11">
        <v>2</v>
      </c>
      <c r="F251" s="5">
        <v>1.3994347024386749E-2</v>
      </c>
      <c r="G251" s="10">
        <v>9.7488839242014999E-2</v>
      </c>
      <c r="H251" s="10">
        <v>9.7681169616051999E-2</v>
      </c>
    </row>
    <row r="252" spans="2:8" x14ac:dyDescent="0.25">
      <c r="B252" s="32">
        <v>23066547000195</v>
      </c>
      <c r="C252" s="4" t="s">
        <v>1297</v>
      </c>
      <c r="D252" s="3" t="s">
        <v>8</v>
      </c>
      <c r="E252" s="11">
        <v>2</v>
      </c>
      <c r="F252" s="5">
        <v>0.12924716762348173</v>
      </c>
      <c r="G252" s="10">
        <v>0.105550710590618</v>
      </c>
      <c r="H252" s="10">
        <v>9.7681169616051999E-2</v>
      </c>
    </row>
    <row r="253" spans="2:8" x14ac:dyDescent="0.25">
      <c r="B253" s="32">
        <v>23263359000157</v>
      </c>
      <c r="C253" s="4" t="s">
        <v>1299</v>
      </c>
      <c r="D253" s="3" t="s">
        <v>2</v>
      </c>
      <c r="E253" s="11">
        <v>2</v>
      </c>
      <c r="F253" s="5">
        <v>9.7232293628486066E-2</v>
      </c>
      <c r="G253" s="10">
        <v>9.9265097402955402E-2</v>
      </c>
      <c r="H253" s="10">
        <v>9.7681169616051999E-2</v>
      </c>
    </row>
    <row r="254" spans="2:8" x14ac:dyDescent="0.25">
      <c r="B254" s="32">
        <v>23611227000179</v>
      </c>
      <c r="C254" s="4" t="s">
        <v>1303</v>
      </c>
      <c r="D254" s="3" t="s">
        <v>32</v>
      </c>
      <c r="E254" s="11">
        <v>2</v>
      </c>
      <c r="F254" s="5">
        <v>-5.0882629992075552E-7</v>
      </c>
      <c r="G254" s="10">
        <v>6.2231356685066297E-2</v>
      </c>
      <c r="H254" s="10">
        <v>9.7681169616051999E-2</v>
      </c>
    </row>
    <row r="255" spans="2:8" x14ac:dyDescent="0.25">
      <c r="B255" s="32">
        <v>23611321000128</v>
      </c>
      <c r="C255" s="4" t="s">
        <v>1304</v>
      </c>
      <c r="D255" s="3" t="s">
        <v>8</v>
      </c>
      <c r="E255" s="11">
        <v>2</v>
      </c>
      <c r="F255" s="5">
        <v>-6.5084591369899695E-9</v>
      </c>
      <c r="G255" s="10">
        <v>9.3987220104042604E-2</v>
      </c>
      <c r="H255" s="10">
        <v>9.7681169616051999E-2</v>
      </c>
    </row>
    <row r="256" spans="2:8" x14ac:dyDescent="0.25">
      <c r="B256" s="32">
        <v>23611340000154</v>
      </c>
      <c r="C256" s="4" t="s">
        <v>1305</v>
      </c>
      <c r="D256" s="3" t="s">
        <v>8</v>
      </c>
      <c r="E256" s="11">
        <v>2</v>
      </c>
      <c r="F256" s="5">
        <v>-1.8737320954174774E-8</v>
      </c>
      <c r="G256" s="10">
        <v>9.0433051343937795E-2</v>
      </c>
      <c r="H256" s="10">
        <v>9.7681169616051999E-2</v>
      </c>
    </row>
    <row r="257" spans="2:8" x14ac:dyDescent="0.25">
      <c r="B257" s="32">
        <v>23714011000139</v>
      </c>
      <c r="C257" s="4" t="s">
        <v>1307</v>
      </c>
      <c r="D257" s="3" t="s">
        <v>32</v>
      </c>
      <c r="E257" s="11">
        <v>2</v>
      </c>
      <c r="F257" s="5">
        <v>0.109200388078686</v>
      </c>
      <c r="G257" s="10">
        <v>9.7481496838021098E-2</v>
      </c>
      <c r="H257" s="10">
        <v>9.7681169616051999E-2</v>
      </c>
    </row>
    <row r="258" spans="2:8" x14ac:dyDescent="0.25">
      <c r="B258" s="32">
        <v>23872371000169</v>
      </c>
      <c r="C258" s="4" t="s">
        <v>1310</v>
      </c>
      <c r="D258" s="3" t="s">
        <v>10</v>
      </c>
      <c r="E258" s="11">
        <v>2</v>
      </c>
      <c r="F258" s="5">
        <v>-1.6463012162508774E-8</v>
      </c>
      <c r="G258" s="10">
        <v>9.4927528961508398E-2</v>
      </c>
      <c r="H258" s="10">
        <v>9.7681169616051999E-2</v>
      </c>
    </row>
    <row r="259" spans="2:8" x14ac:dyDescent="0.25">
      <c r="B259" s="32">
        <v>23883385000188</v>
      </c>
      <c r="C259" s="4" t="s">
        <v>1312</v>
      </c>
      <c r="D259" s="3" t="s">
        <v>2</v>
      </c>
      <c r="E259" s="11">
        <v>2</v>
      </c>
      <c r="F259" s="5">
        <v>0.37763640912518964</v>
      </c>
      <c r="G259" s="10">
        <v>0.10552683608406301</v>
      </c>
      <c r="H259" s="10">
        <v>9.7681169616051999E-2</v>
      </c>
    </row>
    <row r="260" spans="2:8" x14ac:dyDescent="0.25">
      <c r="B260" s="32">
        <v>24250042000149</v>
      </c>
      <c r="C260" s="4" t="s">
        <v>1314</v>
      </c>
      <c r="D260" s="3" t="s">
        <v>10</v>
      </c>
      <c r="E260" s="11">
        <v>2</v>
      </c>
      <c r="F260" s="5">
        <v>-7.9380404748296262E-9</v>
      </c>
      <c r="G260" s="10">
        <v>9.3445580842578493E-2</v>
      </c>
      <c r="H260" s="10">
        <v>9.7681169616051999E-2</v>
      </c>
    </row>
    <row r="261" spans="2:8" x14ac:dyDescent="0.25">
      <c r="B261" s="32">
        <v>24552942000140</v>
      </c>
      <c r="C261" s="4" t="s">
        <v>1316</v>
      </c>
      <c r="D261" s="3" t="s">
        <v>8</v>
      </c>
      <c r="E261" s="11">
        <v>2</v>
      </c>
      <c r="F261" s="5">
        <v>-5.775575384642521E-8</v>
      </c>
      <c r="G261" s="10">
        <v>9.1079554145726493E-2</v>
      </c>
      <c r="H261" s="10">
        <v>9.7681169616051999E-2</v>
      </c>
    </row>
    <row r="262" spans="2:8" x14ac:dyDescent="0.25">
      <c r="B262" s="32">
        <v>24651257000171</v>
      </c>
      <c r="C262" s="4" t="s">
        <v>1317</v>
      </c>
      <c r="D262" s="3" t="s">
        <v>29</v>
      </c>
      <c r="E262" s="11">
        <v>2</v>
      </c>
      <c r="F262" s="5">
        <v>0.12157451314088173</v>
      </c>
      <c r="G262" s="10">
        <v>0.10154962322264501</v>
      </c>
      <c r="H262" s="10">
        <v>9.7681169616051999E-2</v>
      </c>
    </row>
    <row r="263" spans="2:8" x14ac:dyDescent="0.25">
      <c r="B263" s="32">
        <v>24651290000100</v>
      </c>
      <c r="C263" s="4" t="s">
        <v>1318</v>
      </c>
      <c r="D263" s="3" t="s">
        <v>29</v>
      </c>
      <c r="E263" s="11">
        <v>2</v>
      </c>
      <c r="F263" s="5">
        <v>0.17984319299083207</v>
      </c>
      <c r="G263" s="10">
        <v>0.104388582045946</v>
      </c>
      <c r="H263" s="10">
        <v>9.7681169616051999E-2</v>
      </c>
    </row>
    <row r="264" spans="2:8" x14ac:dyDescent="0.25">
      <c r="B264" s="32">
        <v>25079965000142</v>
      </c>
      <c r="C264" s="4" t="s">
        <v>1319</v>
      </c>
      <c r="D264" s="3" t="s">
        <v>31</v>
      </c>
      <c r="E264" s="11">
        <v>2</v>
      </c>
      <c r="F264" s="5">
        <v>0.10366562461841236</v>
      </c>
      <c r="G264" s="10">
        <v>0.107836868197076</v>
      </c>
      <c r="H264" s="10">
        <v>9.7681169616051999E-2</v>
      </c>
    </row>
    <row r="265" spans="2:8" x14ac:dyDescent="0.25">
      <c r="B265" s="32">
        <v>26199482000144</v>
      </c>
      <c r="C265" s="4" t="s">
        <v>1327</v>
      </c>
      <c r="D265" s="3" t="s">
        <v>8</v>
      </c>
      <c r="E265" s="11">
        <v>2</v>
      </c>
      <c r="F265" s="5">
        <v>9.3355640519061645E-2</v>
      </c>
      <c r="G265" s="10">
        <v>0.102764829099678</v>
      </c>
      <c r="H265" s="10">
        <v>9.7681169616051999E-2</v>
      </c>
    </row>
    <row r="266" spans="2:8" x14ac:dyDescent="0.25">
      <c r="B266" s="32">
        <v>26218447000125</v>
      </c>
      <c r="C266" s="4" t="s">
        <v>1328</v>
      </c>
      <c r="D266" s="3" t="s">
        <v>8</v>
      </c>
      <c r="E266" s="11">
        <v>2</v>
      </c>
      <c r="F266" s="5">
        <v>0.15393613802084538</v>
      </c>
      <c r="G266" s="10">
        <v>0.104784889208617</v>
      </c>
      <c r="H266" s="10">
        <v>9.7681169616051999E-2</v>
      </c>
    </row>
    <row r="267" spans="2:8" x14ac:dyDescent="0.25">
      <c r="B267" s="32">
        <v>26243411000100</v>
      </c>
      <c r="C267" s="4" t="s">
        <v>1329</v>
      </c>
      <c r="D267" s="3" t="s">
        <v>10</v>
      </c>
      <c r="E267" s="11">
        <v>2</v>
      </c>
      <c r="F267" s="5">
        <v>-3.1153201596129092E-8</v>
      </c>
      <c r="G267" s="10">
        <v>8.9088600000000004E-2</v>
      </c>
      <c r="H267" s="10">
        <v>9.3833612946354603E-2</v>
      </c>
    </row>
    <row r="268" spans="2:8" x14ac:dyDescent="0.25">
      <c r="B268" s="32">
        <v>26277768000109</v>
      </c>
      <c r="C268" s="4" t="s">
        <v>1330</v>
      </c>
      <c r="D268" s="3" t="s">
        <v>8</v>
      </c>
      <c r="E268" s="11">
        <v>2</v>
      </c>
      <c r="F268" s="5">
        <v>1.3571214829455747E-2</v>
      </c>
      <c r="G268" s="10">
        <v>9.6701492867079505E-2</v>
      </c>
      <c r="H268" s="10">
        <v>9.7681169616051999E-2</v>
      </c>
    </row>
    <row r="269" spans="2:8" x14ac:dyDescent="0.25">
      <c r="B269" s="32">
        <v>26315483000107</v>
      </c>
      <c r="C269" s="4" t="s">
        <v>1331</v>
      </c>
      <c r="D269" s="3" t="s">
        <v>10</v>
      </c>
      <c r="E269" s="11">
        <v>2</v>
      </c>
      <c r="F269" s="5">
        <v>-3.5764585086533693E-8</v>
      </c>
      <c r="G269" s="10">
        <v>6.3588290524547994E-2</v>
      </c>
      <c r="H269" s="10">
        <v>9.7681169616051999E-2</v>
      </c>
    </row>
    <row r="270" spans="2:8" x14ac:dyDescent="0.25">
      <c r="B270" s="32">
        <v>26419950000149</v>
      </c>
      <c r="C270" s="4" t="s">
        <v>1332</v>
      </c>
      <c r="D270" s="3" t="s">
        <v>2</v>
      </c>
      <c r="E270" s="11">
        <v>2</v>
      </c>
      <c r="F270" s="5">
        <v>-2.5245016351109655E-9</v>
      </c>
      <c r="G270" s="10">
        <v>8.0455250000000006E-2</v>
      </c>
      <c r="H270" s="10">
        <v>8.46177714515155E-2</v>
      </c>
    </row>
    <row r="271" spans="2:8" x14ac:dyDescent="0.25">
      <c r="B271" s="32">
        <v>26491419000187</v>
      </c>
      <c r="C271" s="4" t="s">
        <v>1333</v>
      </c>
      <c r="D271" s="3" t="s">
        <v>8</v>
      </c>
      <c r="E271" s="11">
        <v>2</v>
      </c>
      <c r="F271" s="5">
        <v>0.58517410053578744</v>
      </c>
      <c r="G271" s="10">
        <v>6.9114040000000099E-2</v>
      </c>
      <c r="H271" s="10">
        <v>6.2658675928503701E-2</v>
      </c>
    </row>
    <row r="272" spans="2:8" x14ac:dyDescent="0.25">
      <c r="B272" s="32">
        <v>26498249000162</v>
      </c>
      <c r="C272" s="4" t="s">
        <v>1334</v>
      </c>
      <c r="D272" s="3" t="s">
        <v>2</v>
      </c>
      <c r="E272" s="11">
        <v>2</v>
      </c>
      <c r="F272" s="5">
        <v>0.41576704919345953</v>
      </c>
      <c r="G272" s="10">
        <v>0.11153313723043901</v>
      </c>
      <c r="H272" s="10">
        <v>9.7681169616051999E-2</v>
      </c>
    </row>
    <row r="273" spans="2:8" x14ac:dyDescent="0.25">
      <c r="B273" s="32">
        <v>26710546000120</v>
      </c>
      <c r="C273" s="4" t="s">
        <v>1337</v>
      </c>
      <c r="D273" s="3" t="s">
        <v>2</v>
      </c>
      <c r="E273" s="11">
        <v>2</v>
      </c>
      <c r="F273" s="5">
        <v>0.15677292078120611</v>
      </c>
      <c r="G273" s="10">
        <v>0.101461706526442</v>
      </c>
      <c r="H273" s="10">
        <v>9.7681169616051999E-2</v>
      </c>
    </row>
    <row r="274" spans="2:8" x14ac:dyDescent="0.25">
      <c r="B274" s="32">
        <v>27239065000140</v>
      </c>
      <c r="C274" s="4" t="s">
        <v>1339</v>
      </c>
      <c r="D274" s="3" t="s">
        <v>2</v>
      </c>
      <c r="E274" s="11">
        <v>2</v>
      </c>
      <c r="F274" s="5">
        <v>0.43882938466872023</v>
      </c>
      <c r="G274" s="10">
        <v>0.117461278315782</v>
      </c>
      <c r="H274" s="10">
        <v>9.7681169616051999E-2</v>
      </c>
    </row>
    <row r="275" spans="2:8" x14ac:dyDescent="0.25">
      <c r="B275" s="32">
        <v>27467928000137</v>
      </c>
      <c r="C275" s="4" t="s">
        <v>1346</v>
      </c>
      <c r="D275" s="3" t="s">
        <v>8</v>
      </c>
      <c r="E275" s="11">
        <v>2</v>
      </c>
      <c r="F275" s="5">
        <v>0.18640510166621463</v>
      </c>
      <c r="G275" s="10">
        <v>0.11799328492170701</v>
      </c>
      <c r="H275" s="10">
        <v>9.7681169616051999E-2</v>
      </c>
    </row>
    <row r="276" spans="2:8" x14ac:dyDescent="0.25">
      <c r="B276" s="32">
        <v>27565968000111</v>
      </c>
      <c r="C276" s="4" t="s">
        <v>1347</v>
      </c>
      <c r="D276" s="3" t="s">
        <v>32</v>
      </c>
      <c r="E276" s="11">
        <v>2</v>
      </c>
      <c r="F276" s="5">
        <v>0.15948008842820799</v>
      </c>
      <c r="G276" s="10">
        <v>3.3631460000000099E-2</v>
      </c>
      <c r="H276" s="10">
        <v>3.2773839358010599E-2</v>
      </c>
    </row>
    <row r="277" spans="2:8" x14ac:dyDescent="0.25">
      <c r="B277" s="32">
        <v>27728892000106</v>
      </c>
      <c r="C277" s="4" t="s">
        <v>1364</v>
      </c>
      <c r="D277" s="3" t="s">
        <v>3</v>
      </c>
      <c r="E277" s="11">
        <v>2</v>
      </c>
      <c r="F277" s="5">
        <v>9.0480080474535873E-2</v>
      </c>
      <c r="G277" s="10">
        <v>0.105906936041101</v>
      </c>
      <c r="H277" s="10">
        <v>9.7681169616051999E-2</v>
      </c>
    </row>
    <row r="278" spans="2:8" x14ac:dyDescent="0.25">
      <c r="B278" s="32">
        <v>27825176000139</v>
      </c>
      <c r="C278" s="4" t="s">
        <v>1366</v>
      </c>
      <c r="D278" s="3" t="s">
        <v>2</v>
      </c>
      <c r="E278" s="11">
        <v>2</v>
      </c>
      <c r="F278" s="5">
        <v>-1.7440411015561853E-8</v>
      </c>
      <c r="G278" s="10">
        <v>9.0654366655372701E-2</v>
      </c>
      <c r="H278" s="10">
        <v>9.7681169616051999E-2</v>
      </c>
    </row>
    <row r="279" spans="2:8" x14ac:dyDescent="0.25">
      <c r="B279" s="32">
        <v>28140850000104</v>
      </c>
      <c r="C279" s="4" t="s">
        <v>1374</v>
      </c>
      <c r="D279" s="3" t="s">
        <v>8</v>
      </c>
      <c r="E279" s="11">
        <v>2</v>
      </c>
      <c r="F279" s="5">
        <v>-5.8511143529185296E-9</v>
      </c>
      <c r="G279" s="10">
        <v>6.6651590216112194E-2</v>
      </c>
      <c r="H279" s="10">
        <v>7.3422072867588506E-2</v>
      </c>
    </row>
    <row r="280" spans="2:8" x14ac:dyDescent="0.25">
      <c r="B280" s="32">
        <v>28140916000166</v>
      </c>
      <c r="C280" s="4" t="s">
        <v>1375</v>
      </c>
      <c r="D280" s="3" t="s">
        <v>8</v>
      </c>
      <c r="E280" s="11">
        <v>2</v>
      </c>
      <c r="F280" s="5">
        <v>0.4626845731107454</v>
      </c>
      <c r="G280" s="10">
        <v>6.0704599999999997E-2</v>
      </c>
      <c r="H280" s="10">
        <v>4.65869708085613E-2</v>
      </c>
    </row>
    <row r="281" spans="2:8" x14ac:dyDescent="0.25">
      <c r="B281" s="32">
        <v>28280995000100</v>
      </c>
      <c r="C281" s="4" t="s">
        <v>1376</v>
      </c>
      <c r="D281" s="3" t="s">
        <v>8</v>
      </c>
      <c r="E281" s="11">
        <v>2</v>
      </c>
      <c r="F281" s="5">
        <v>9.7242541347644998E-2</v>
      </c>
      <c r="G281" s="10">
        <v>7.9884389788320104E-2</v>
      </c>
      <c r="H281" s="10">
        <v>7.3422072867588506E-2</v>
      </c>
    </row>
    <row r="282" spans="2:8" x14ac:dyDescent="0.25">
      <c r="B282" s="32">
        <v>28321046000121</v>
      </c>
      <c r="C282" s="4" t="s">
        <v>1378</v>
      </c>
      <c r="D282" s="3" t="s">
        <v>10</v>
      </c>
      <c r="E282" s="11">
        <v>2</v>
      </c>
      <c r="F282" s="5">
        <v>-9.4650491181080581E-8</v>
      </c>
      <c r="G282" s="10">
        <v>7.9595800000000105E-2</v>
      </c>
      <c r="H282" s="10">
        <v>9.0656868550555506E-2</v>
      </c>
    </row>
    <row r="283" spans="2:8" x14ac:dyDescent="0.25">
      <c r="B283" s="32">
        <v>28428077000186</v>
      </c>
      <c r="C283" s="4" t="s">
        <v>1379</v>
      </c>
      <c r="D283" s="3" t="s">
        <v>10</v>
      </c>
      <c r="E283" s="11">
        <v>2</v>
      </c>
      <c r="F283" s="5">
        <v>0.3307950796446148</v>
      </c>
      <c r="G283" s="10">
        <v>8.6828700000000106E-2</v>
      </c>
      <c r="H283" s="10">
        <v>8.1282304614399295E-2</v>
      </c>
    </row>
    <row r="284" spans="2:8" x14ac:dyDescent="0.25">
      <c r="B284" s="32">
        <v>28428151000164</v>
      </c>
      <c r="C284" s="4" t="s">
        <v>1380</v>
      </c>
      <c r="D284" s="3" t="s">
        <v>10</v>
      </c>
      <c r="E284" s="11">
        <v>2</v>
      </c>
      <c r="F284" s="5">
        <v>-1.5314964009614108E-7</v>
      </c>
      <c r="G284" s="10">
        <v>7.20495000000001E-2</v>
      </c>
      <c r="H284" s="10">
        <v>8.3491390068184804E-2</v>
      </c>
    </row>
    <row r="285" spans="2:8" x14ac:dyDescent="0.25">
      <c r="B285" s="32">
        <v>28461406000190</v>
      </c>
      <c r="C285" s="4" t="s">
        <v>1381</v>
      </c>
      <c r="D285" s="3" t="s">
        <v>3</v>
      </c>
      <c r="E285" s="11">
        <v>2</v>
      </c>
      <c r="F285" s="5">
        <v>0.14096364127596517</v>
      </c>
      <c r="G285" s="10">
        <v>0.109050202771072</v>
      </c>
      <c r="H285" s="10">
        <v>9.7681169616051999E-2</v>
      </c>
    </row>
    <row r="286" spans="2:8" x14ac:dyDescent="0.25">
      <c r="B286" s="32">
        <v>28461419000160</v>
      </c>
      <c r="C286" s="4" t="s">
        <v>1382</v>
      </c>
      <c r="D286" s="3" t="s">
        <v>3</v>
      </c>
      <c r="E286" s="11">
        <v>2</v>
      </c>
      <c r="F286" s="5">
        <v>0.11751597480633125</v>
      </c>
      <c r="G286" s="10">
        <v>0.107365041339856</v>
      </c>
      <c r="H286" s="10">
        <v>9.7681169616051999E-2</v>
      </c>
    </row>
    <row r="287" spans="2:8" x14ac:dyDescent="0.25">
      <c r="B287" s="32">
        <v>28653698000163</v>
      </c>
      <c r="C287" s="4" t="s">
        <v>1386</v>
      </c>
      <c r="D287" s="3" t="s">
        <v>8</v>
      </c>
      <c r="E287" s="11">
        <v>2</v>
      </c>
      <c r="F287" s="5">
        <v>4.8181968486241691E-2</v>
      </c>
      <c r="G287" s="10">
        <v>3.69477E-2</v>
      </c>
      <c r="H287" s="10">
        <v>3.71049352117854E-2</v>
      </c>
    </row>
    <row r="288" spans="2:8" x14ac:dyDescent="0.25">
      <c r="B288" s="32">
        <v>28993760000166</v>
      </c>
      <c r="C288" s="4" t="s">
        <v>1387</v>
      </c>
      <c r="D288" s="3" t="s">
        <v>3</v>
      </c>
      <c r="E288" s="11">
        <v>2</v>
      </c>
      <c r="F288" s="5">
        <v>0.26030534141044848</v>
      </c>
      <c r="G288" s="10">
        <v>3.8621000000000003E-2</v>
      </c>
      <c r="H288" s="10">
        <v>3.5574243069489898E-2</v>
      </c>
    </row>
    <row r="289" spans="2:8" x14ac:dyDescent="0.25">
      <c r="B289" s="32">
        <v>29078039000103</v>
      </c>
      <c r="C289" s="4" t="s">
        <v>1388</v>
      </c>
      <c r="D289" s="3" t="s">
        <v>6</v>
      </c>
      <c r="E289" s="11">
        <v>2</v>
      </c>
      <c r="F289" s="5">
        <v>-6.3568045951923732E-8</v>
      </c>
      <c r="G289" s="10">
        <v>5.2666700000000101E-2</v>
      </c>
      <c r="H289" s="10">
        <v>6.7633106954288993E-2</v>
      </c>
    </row>
    <row r="290" spans="2:8" x14ac:dyDescent="0.25">
      <c r="B290" s="32">
        <v>29259706000154</v>
      </c>
      <c r="C290" s="4" t="s">
        <v>1389</v>
      </c>
      <c r="D290" s="3" t="s">
        <v>8</v>
      </c>
      <c r="E290" s="11">
        <v>2</v>
      </c>
      <c r="F290" s="5">
        <v>0.45935559703096057</v>
      </c>
      <c r="G290" s="10">
        <v>3.31680000000001E-2</v>
      </c>
      <c r="H290" s="10">
        <v>3.1757389382975003E-2</v>
      </c>
    </row>
    <row r="291" spans="2:8" x14ac:dyDescent="0.25">
      <c r="B291" s="32">
        <v>29562424000121</v>
      </c>
      <c r="C291" s="4" t="s">
        <v>1390</v>
      </c>
      <c r="D291" s="3" t="s">
        <v>2</v>
      </c>
      <c r="E291" s="11">
        <v>2</v>
      </c>
      <c r="F291" s="5">
        <v>0.37679493787590423</v>
      </c>
      <c r="G291" s="10">
        <v>7.8804990000000102E-2</v>
      </c>
      <c r="H291" s="10">
        <v>7.2367203850698406E-2</v>
      </c>
    </row>
    <row r="292" spans="2:8" x14ac:dyDescent="0.25">
      <c r="B292" s="32">
        <v>30068728000116</v>
      </c>
      <c r="C292" s="4" t="s">
        <v>1393</v>
      </c>
      <c r="D292" s="3" t="s">
        <v>2</v>
      </c>
      <c r="E292" s="11">
        <v>2</v>
      </c>
      <c r="F292" s="5">
        <v>0.24948572025465016</v>
      </c>
      <c r="G292" s="10">
        <v>6.0841255183261597E-2</v>
      </c>
      <c r="H292" s="10">
        <v>5.9528878681889101E-2</v>
      </c>
    </row>
    <row r="293" spans="2:8" x14ac:dyDescent="0.25">
      <c r="B293" s="32">
        <v>30102516000108</v>
      </c>
      <c r="C293" s="4" t="s">
        <v>1394</v>
      </c>
      <c r="D293" s="3" t="s">
        <v>12</v>
      </c>
      <c r="E293" s="11">
        <v>2</v>
      </c>
      <c r="F293" s="5">
        <v>0.15742963809507091</v>
      </c>
      <c r="G293" s="10">
        <v>5.1787790000000097E-2</v>
      </c>
      <c r="H293" s="10">
        <v>3.09957084576395E-2</v>
      </c>
    </row>
    <row r="294" spans="2:8" x14ac:dyDescent="0.25">
      <c r="B294" s="32">
        <v>30419291000118</v>
      </c>
      <c r="C294" s="4" t="s">
        <v>1395</v>
      </c>
      <c r="D294" s="3" t="s">
        <v>8</v>
      </c>
      <c r="E294" s="11">
        <v>2</v>
      </c>
      <c r="F294" s="5">
        <v>-4.2860819378323045E-8</v>
      </c>
      <c r="G294" s="10">
        <v>3.3823499999999999E-2</v>
      </c>
      <c r="H294" s="10">
        <v>4.1197851270817501E-2</v>
      </c>
    </row>
    <row r="295" spans="2:8" x14ac:dyDescent="0.25">
      <c r="B295" s="32">
        <v>30593233000106</v>
      </c>
      <c r="C295" s="4" t="s">
        <v>1396</v>
      </c>
      <c r="D295" s="3" t="s">
        <v>8</v>
      </c>
      <c r="E295" s="11">
        <v>2</v>
      </c>
      <c r="F295" s="5">
        <v>0.13245909934741931</v>
      </c>
      <c r="G295" s="10">
        <v>3.82061E-2</v>
      </c>
      <c r="H295" s="10">
        <v>3.6849662824797597E-2</v>
      </c>
    </row>
    <row r="296" spans="2:8" x14ac:dyDescent="0.25">
      <c r="B296" s="32">
        <v>30624891000118</v>
      </c>
      <c r="C296" s="4" t="s">
        <v>1397</v>
      </c>
      <c r="D296" s="3" t="s">
        <v>8</v>
      </c>
      <c r="E296" s="11">
        <v>2</v>
      </c>
      <c r="F296" s="5">
        <v>0.54078067523618822</v>
      </c>
      <c r="G296" s="10">
        <v>3.6831400000000097E-2</v>
      </c>
      <c r="H296" s="10">
        <v>3.6084222597530198E-2</v>
      </c>
    </row>
    <row r="297" spans="2:8" x14ac:dyDescent="0.25">
      <c r="B297" s="32">
        <v>30641409000158</v>
      </c>
      <c r="C297" s="4" t="s">
        <v>1398</v>
      </c>
      <c r="D297" s="3" t="s">
        <v>3</v>
      </c>
      <c r="E297" s="11">
        <v>2</v>
      </c>
      <c r="F297" s="5">
        <v>-2.4182691209104053E-9</v>
      </c>
      <c r="G297" s="10">
        <v>4.7180999999999897E-2</v>
      </c>
      <c r="H297" s="10">
        <v>4.8647002416821301E-2</v>
      </c>
    </row>
    <row r="298" spans="2:8" x14ac:dyDescent="0.25">
      <c r="B298" s="32">
        <v>30641425000140</v>
      </c>
      <c r="C298" s="4" t="s">
        <v>1399</v>
      </c>
      <c r="D298" s="3" t="s">
        <v>3</v>
      </c>
      <c r="E298" s="11">
        <v>2</v>
      </c>
      <c r="F298" s="5">
        <v>-1.3933511711443624E-8</v>
      </c>
      <c r="G298" s="10">
        <v>4.4929999999999901E-2</v>
      </c>
      <c r="H298" s="10">
        <v>4.81316146860475E-2</v>
      </c>
    </row>
    <row r="299" spans="2:8" x14ac:dyDescent="0.25">
      <c r="B299" s="32">
        <v>30641449000108</v>
      </c>
      <c r="C299" s="4" t="s">
        <v>1400</v>
      </c>
      <c r="D299" s="3" t="s">
        <v>3</v>
      </c>
      <c r="E299" s="11">
        <v>2</v>
      </c>
      <c r="F299" s="5">
        <v>-2.9483917240367375E-8</v>
      </c>
      <c r="G299" s="10">
        <v>3.9466999999999898E-2</v>
      </c>
      <c r="H299" s="10">
        <v>4.4787763115102401E-2</v>
      </c>
    </row>
    <row r="300" spans="2:8" x14ac:dyDescent="0.25">
      <c r="B300" s="32">
        <v>30641454000102</v>
      </c>
      <c r="C300" s="4" t="s">
        <v>1401</v>
      </c>
      <c r="D300" s="3" t="s">
        <v>3</v>
      </c>
      <c r="E300" s="11">
        <v>2</v>
      </c>
      <c r="F300" s="5">
        <v>-4.3028125794912838E-9</v>
      </c>
      <c r="G300" s="10">
        <v>4.6469999999999997E-2</v>
      </c>
      <c r="H300" s="10">
        <v>4.8389276880885797E-2</v>
      </c>
    </row>
    <row r="301" spans="2:8" x14ac:dyDescent="0.25">
      <c r="B301" s="32">
        <v>30641464000148</v>
      </c>
      <c r="C301" s="4" t="s">
        <v>1402</v>
      </c>
      <c r="D301" s="3" t="s">
        <v>3</v>
      </c>
      <c r="E301" s="11">
        <v>2</v>
      </c>
      <c r="F301" s="5">
        <v>8.5049693793735226E-2</v>
      </c>
      <c r="G301" s="10">
        <v>4.7951000000000098E-2</v>
      </c>
      <c r="H301" s="10">
        <v>4.81316146860475E-2</v>
      </c>
    </row>
    <row r="302" spans="2:8" x14ac:dyDescent="0.25">
      <c r="B302" s="32">
        <v>30877540000119</v>
      </c>
      <c r="C302" s="4" t="s">
        <v>1403</v>
      </c>
      <c r="D302" s="3" t="s">
        <v>2</v>
      </c>
      <c r="E302" s="11">
        <v>2</v>
      </c>
      <c r="F302" s="5">
        <v>0.25624493636268714</v>
      </c>
      <c r="G302" s="10">
        <v>4.0207469999999898E-2</v>
      </c>
      <c r="H302" s="10">
        <v>3.9405216715032103E-2</v>
      </c>
    </row>
    <row r="303" spans="2:8" x14ac:dyDescent="0.25">
      <c r="B303" s="32">
        <v>30910166000106</v>
      </c>
      <c r="C303" s="4" t="s">
        <v>1404</v>
      </c>
      <c r="D303" s="3" t="s">
        <v>41</v>
      </c>
      <c r="E303" s="11">
        <v>2</v>
      </c>
      <c r="F303" s="5">
        <v>-6.457838438770347E-9</v>
      </c>
      <c r="G303" s="10">
        <v>2.5033429999999902E-2</v>
      </c>
      <c r="H303" s="10">
        <v>2.6437416700738799E-2</v>
      </c>
    </row>
    <row r="304" spans="2:8" x14ac:dyDescent="0.25">
      <c r="B304" s="32">
        <v>31353579000108</v>
      </c>
      <c r="C304" s="4" t="s">
        <v>1405</v>
      </c>
      <c r="D304" s="3" t="s">
        <v>2</v>
      </c>
      <c r="E304" s="11">
        <v>2</v>
      </c>
      <c r="F304" s="5">
        <v>0.39512395132201472</v>
      </c>
      <c r="G304" s="10">
        <v>3.8076629999999903E-2</v>
      </c>
      <c r="H304" s="10">
        <v>3.48097444035909E-2</v>
      </c>
    </row>
    <row r="305" spans="2:8" x14ac:dyDescent="0.25">
      <c r="B305" s="32">
        <v>31506529000105</v>
      </c>
      <c r="C305" s="4" t="s">
        <v>1406</v>
      </c>
      <c r="D305" s="3" t="s">
        <v>41</v>
      </c>
      <c r="E305" s="11">
        <v>2</v>
      </c>
      <c r="F305" s="5">
        <v>0.77340072156062434</v>
      </c>
      <c r="G305" s="10">
        <v>2.9710329999999899E-2</v>
      </c>
      <c r="H305" s="10">
        <v>2.6690125592730499E-2</v>
      </c>
    </row>
    <row r="306" spans="2:8" x14ac:dyDescent="0.25"/>
    <row r="307" spans="2:8" x14ac:dyDescent="0.25"/>
    <row r="308" spans="2:8" x14ac:dyDescent="0.25">
      <c r="B308" s="28" t="s">
        <v>737</v>
      </c>
      <c r="C308" s="12"/>
      <c r="D308" s="12"/>
      <c r="E308" s="12"/>
      <c r="F308" s="12"/>
    </row>
    <row r="309" spans="2:8" x14ac:dyDescent="0.25">
      <c r="B309" s="28" t="s">
        <v>42</v>
      </c>
      <c r="C309" s="12"/>
      <c r="D309" s="12"/>
      <c r="E309" s="12"/>
      <c r="F309" s="12"/>
    </row>
    <row r="310" spans="2:8" x14ac:dyDescent="0.25">
      <c r="B310" s="28" t="s">
        <v>1504</v>
      </c>
      <c r="C310" s="12"/>
      <c r="D310" s="12"/>
      <c r="E310" s="29" t="str">
        <f>HYPERLINK("http://www.susep.gov.br/setores-susep/cgsoa/fundos-previdenciarios/Relatorio_Simplificado.pdf","Relatório")</f>
        <v>Relatório</v>
      </c>
      <c r="F310" s="12"/>
    </row>
    <row r="311" spans="2:8" x14ac:dyDescent="0.25">
      <c r="B311" s="28" t="s">
        <v>1505</v>
      </c>
      <c r="C311" s="12"/>
      <c r="D311" s="12"/>
      <c r="E311" s="12"/>
      <c r="F311" s="12"/>
    </row>
    <row r="312" spans="2:8" x14ac:dyDescent="0.25">
      <c r="B312" s="28" t="s">
        <v>1506</v>
      </c>
      <c r="C312" s="12"/>
      <c r="D312" s="12"/>
      <c r="E312" s="12"/>
      <c r="F312" s="12"/>
    </row>
    <row r="313" spans="2:8" x14ac:dyDescent="0.25"/>
    <row r="314" spans="2:8" hidden="1" x14ac:dyDescent="0.25"/>
    <row r="315" spans="2:8" hidden="1" x14ac:dyDescent="0.25"/>
    <row r="316" spans="2:8" x14ac:dyDescent="0.25"/>
    <row r="317" spans="2:8" x14ac:dyDescent="0.25"/>
    <row r="318" spans="2:8" x14ac:dyDescent="0.25"/>
    <row r="319" spans="2:8" x14ac:dyDescent="0.25"/>
    <row r="320" spans="2:8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</sheetData>
  <mergeCells count="1">
    <mergeCell ref="B3:H3"/>
  </mergeCells>
  <hyperlinks>
    <hyperlink ref="J6" location="Pesquisa!A1" display="Voltar para pesquisa"/>
    <hyperlink ref="E310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N79"/>
  <sheetViews>
    <sheetView showGridLines="0" zoomScaleNormal="100" workbookViewId="0">
      <pane ySplit="6" topLeftCell="A42" activePane="bottomLeft" state="frozen"/>
      <selection activeCell="E10" sqref="E10"/>
      <selection pane="bottomLeft" activeCell="B54" sqref="B54"/>
    </sheetView>
  </sheetViews>
  <sheetFormatPr defaultColWidth="0" defaultRowHeight="15" zeroHeight="1" x14ac:dyDescent="0.25"/>
  <cols>
    <col min="1" max="1" width="9.140625" customWidth="1"/>
    <col min="2" max="2" width="17.42578125" customWidth="1"/>
    <col min="3" max="3" width="35.7109375" bestFit="1" customWidth="1"/>
    <col min="4" max="4" width="45.28515625" bestFit="1" customWidth="1"/>
    <col min="5" max="5" width="10.42578125" bestFit="1" customWidth="1"/>
    <col min="6" max="6" width="12.28515625" customWidth="1"/>
    <col min="7" max="7" width="14.5703125" customWidth="1"/>
    <col min="8" max="8" width="15" customWidth="1"/>
    <col min="9" max="12" width="9.140625" customWidth="1"/>
    <col min="13" max="14" width="0" hidden="1" customWidth="1"/>
    <col min="15" max="16384" width="9.140625" hidden="1"/>
  </cols>
  <sheetData>
    <row r="1" spans="1:10" x14ac:dyDescent="0.25">
      <c r="A1" s="8" t="s">
        <v>40</v>
      </c>
      <c r="B1" s="8"/>
    </row>
    <row r="2" spans="1:10" x14ac:dyDescent="0.25"/>
    <row r="3" spans="1:10" ht="18" customHeight="1" x14ac:dyDescent="0.25">
      <c r="B3" s="40" t="s">
        <v>1414</v>
      </c>
      <c r="C3" s="40"/>
      <c r="D3" s="40"/>
      <c r="E3" s="40"/>
      <c r="F3" s="40"/>
      <c r="G3" s="40"/>
      <c r="H3" s="40"/>
    </row>
    <row r="4" spans="1:10" x14ac:dyDescent="0.25"/>
    <row r="5" spans="1:10" x14ac:dyDescent="0.25"/>
    <row r="6" spans="1:10" ht="42.75" x14ac:dyDescent="0.25">
      <c r="B6" s="1" t="s">
        <v>14</v>
      </c>
      <c r="C6" s="2" t="s">
        <v>15</v>
      </c>
      <c r="D6" s="1" t="s">
        <v>0</v>
      </c>
      <c r="E6" s="1" t="s">
        <v>1</v>
      </c>
      <c r="F6" s="2" t="s">
        <v>1499</v>
      </c>
      <c r="G6" s="2" t="s">
        <v>1500</v>
      </c>
      <c r="H6" s="9" t="s">
        <v>1501</v>
      </c>
      <c r="J6" s="23" t="str">
        <f>HYPERLINK("#Pesquisa!A1","Voltar para pesquisa")</f>
        <v>Voltar para pesquisa</v>
      </c>
    </row>
    <row r="7" spans="1:10" x14ac:dyDescent="0.25">
      <c r="B7" s="32">
        <v>4228716000100</v>
      </c>
      <c r="C7" s="4" t="s">
        <v>866</v>
      </c>
      <c r="D7" s="3" t="s">
        <v>2</v>
      </c>
      <c r="E7" s="11">
        <v>3</v>
      </c>
      <c r="F7" s="5">
        <v>0.17618459023306393</v>
      </c>
      <c r="G7" s="10">
        <v>0.31126212369568101</v>
      </c>
      <c r="H7" s="10">
        <v>9.7681169616051999E-2</v>
      </c>
    </row>
    <row r="8" spans="1:10" x14ac:dyDescent="0.25">
      <c r="B8" s="32">
        <v>10475191000100</v>
      </c>
      <c r="C8" s="4" t="s">
        <v>1048</v>
      </c>
      <c r="D8" s="3" t="s">
        <v>8</v>
      </c>
      <c r="E8" s="11">
        <v>3</v>
      </c>
      <c r="F8" s="5">
        <v>0.18590581136062584</v>
      </c>
      <c r="G8" s="10">
        <v>0.32302971110987699</v>
      </c>
      <c r="H8" s="10">
        <v>9.7681169616051999E-2</v>
      </c>
    </row>
    <row r="9" spans="1:10" x14ac:dyDescent="0.25">
      <c r="B9" s="32">
        <v>10475450000194</v>
      </c>
      <c r="C9" s="4" t="s">
        <v>1049</v>
      </c>
      <c r="D9" s="3" t="s">
        <v>8</v>
      </c>
      <c r="E9" s="11">
        <v>3</v>
      </c>
      <c r="F9" s="5">
        <v>0.17307840509501668</v>
      </c>
      <c r="G9" s="10">
        <v>0.27491924273959301</v>
      </c>
      <c r="H9" s="10">
        <v>9.7681169616051999E-2</v>
      </c>
    </row>
    <row r="10" spans="1:10" x14ac:dyDescent="0.25">
      <c r="B10" s="32">
        <v>10475505000166</v>
      </c>
      <c r="C10" s="4" t="s">
        <v>1050</v>
      </c>
      <c r="D10" s="3" t="s">
        <v>8</v>
      </c>
      <c r="E10" s="11">
        <v>3</v>
      </c>
      <c r="F10" s="5">
        <v>0.15718419807046341</v>
      </c>
      <c r="G10" s="10">
        <v>0.25704683655442701</v>
      </c>
      <c r="H10" s="10">
        <v>9.7681169616051999E-2</v>
      </c>
    </row>
    <row r="11" spans="1:10" x14ac:dyDescent="0.25">
      <c r="B11" s="32">
        <v>12092849000111</v>
      </c>
      <c r="C11" s="4" t="s">
        <v>1105</v>
      </c>
      <c r="D11" s="3" t="s">
        <v>30</v>
      </c>
      <c r="E11" s="11">
        <v>3</v>
      </c>
      <c r="F11" s="5">
        <v>0.19839455303667386</v>
      </c>
      <c r="G11" s="10">
        <v>0.24348420539600499</v>
      </c>
      <c r="H11" s="10">
        <v>9.7681169616051999E-2</v>
      </c>
    </row>
    <row r="12" spans="1:10" x14ac:dyDescent="0.25">
      <c r="B12" s="32">
        <v>12092849000111</v>
      </c>
      <c r="C12" s="4" t="s">
        <v>1105</v>
      </c>
      <c r="D12" s="3" t="s">
        <v>10</v>
      </c>
      <c r="E12" s="11">
        <v>3</v>
      </c>
      <c r="F12" s="5">
        <v>0.19839455303667386</v>
      </c>
      <c r="G12" s="10">
        <v>0.24348420539600499</v>
      </c>
      <c r="H12" s="10">
        <v>9.7681169616051999E-2</v>
      </c>
    </row>
    <row r="13" spans="1:10" x14ac:dyDescent="0.25">
      <c r="B13" s="32">
        <v>13301457000188</v>
      </c>
      <c r="C13" s="4" t="s">
        <v>1133</v>
      </c>
      <c r="D13" s="3" t="s">
        <v>2</v>
      </c>
      <c r="E13" s="11">
        <v>3</v>
      </c>
      <c r="F13" s="5">
        <v>0.24141158811597888</v>
      </c>
      <c r="G13" s="10">
        <v>0.24294032118331299</v>
      </c>
      <c r="H13" s="10">
        <v>9.7681169616051999E-2</v>
      </c>
    </row>
    <row r="14" spans="1:10" x14ac:dyDescent="0.25">
      <c r="B14" s="32">
        <v>13911368000153</v>
      </c>
      <c r="C14" s="4" t="s">
        <v>1137</v>
      </c>
      <c r="D14" s="3" t="s">
        <v>30</v>
      </c>
      <c r="E14" s="11">
        <v>3</v>
      </c>
      <c r="F14" s="5">
        <v>0.18652797393907292</v>
      </c>
      <c r="G14" s="10">
        <v>0.23380170438808601</v>
      </c>
      <c r="H14" s="10">
        <v>9.7681169616051999E-2</v>
      </c>
    </row>
    <row r="15" spans="1:10" x14ac:dyDescent="0.25">
      <c r="B15" s="32">
        <v>13911368000153</v>
      </c>
      <c r="C15" s="4" t="s">
        <v>1137</v>
      </c>
      <c r="D15" s="3" t="s">
        <v>10</v>
      </c>
      <c r="E15" s="11">
        <v>3</v>
      </c>
      <c r="F15" s="5">
        <v>0.18652797393907292</v>
      </c>
      <c r="G15" s="10">
        <v>0.23380170438808601</v>
      </c>
      <c r="H15" s="10">
        <v>9.7681169616051999E-2</v>
      </c>
    </row>
    <row r="16" spans="1:10" x14ac:dyDescent="0.25">
      <c r="B16" s="32">
        <v>14180089000120</v>
      </c>
      <c r="C16" s="4" t="s">
        <v>1152</v>
      </c>
      <c r="D16" s="3" t="s">
        <v>10</v>
      </c>
      <c r="E16" s="11">
        <v>3</v>
      </c>
      <c r="F16" s="5">
        <v>0.19638252662564554</v>
      </c>
      <c r="G16" s="10">
        <v>0.24084876968702201</v>
      </c>
      <c r="H16" s="10">
        <v>9.7681169616051999E-2</v>
      </c>
    </row>
    <row r="17" spans="2:8" x14ac:dyDescent="0.25">
      <c r="B17" s="32">
        <v>14180100000151</v>
      </c>
      <c r="C17" s="4" t="s">
        <v>1153</v>
      </c>
      <c r="D17" s="3" t="s">
        <v>10</v>
      </c>
      <c r="E17" s="11">
        <v>3</v>
      </c>
      <c r="F17" s="5">
        <v>0.17320575864491236</v>
      </c>
      <c r="G17" s="10">
        <v>0.22180710561310099</v>
      </c>
      <c r="H17" s="10">
        <v>9.7681169616051999E-2</v>
      </c>
    </row>
    <row r="18" spans="2:8" x14ac:dyDescent="0.25">
      <c r="B18" s="32">
        <v>14985331000132</v>
      </c>
      <c r="C18" s="4" t="s">
        <v>1164</v>
      </c>
      <c r="D18" s="3" t="s">
        <v>8</v>
      </c>
      <c r="E18" s="11">
        <v>3</v>
      </c>
      <c r="F18" s="5">
        <v>0.18039856552603109</v>
      </c>
      <c r="G18" s="10">
        <v>0.28054217562186301</v>
      </c>
      <c r="H18" s="10">
        <v>9.7681169616051999E-2</v>
      </c>
    </row>
    <row r="19" spans="2:8" x14ac:dyDescent="0.25">
      <c r="B19" s="32">
        <v>15240810000192</v>
      </c>
      <c r="C19" s="4" t="s">
        <v>1167</v>
      </c>
      <c r="D19" s="3" t="s">
        <v>2</v>
      </c>
      <c r="E19" s="11">
        <v>3</v>
      </c>
      <c r="F19" s="5">
        <v>0.17175976278522773</v>
      </c>
      <c r="G19" s="10">
        <v>0.21623789390369599</v>
      </c>
      <c r="H19" s="10">
        <v>9.7681169616051999E-2</v>
      </c>
    </row>
    <row r="20" spans="2:8" x14ac:dyDescent="0.25">
      <c r="B20" s="32">
        <v>15342499000192</v>
      </c>
      <c r="C20" s="4" t="s">
        <v>1168</v>
      </c>
      <c r="D20" s="3" t="s">
        <v>4</v>
      </c>
      <c r="E20" s="11">
        <v>3</v>
      </c>
      <c r="F20" s="5">
        <v>0.16439091878091389</v>
      </c>
      <c r="G20" s="10">
        <v>0.21975040670846499</v>
      </c>
      <c r="H20" s="10">
        <v>9.7681169616051999E-2</v>
      </c>
    </row>
    <row r="21" spans="2:8" x14ac:dyDescent="0.25">
      <c r="B21" s="32">
        <v>15740330000190</v>
      </c>
      <c r="C21" s="4" t="s">
        <v>1175</v>
      </c>
      <c r="D21" s="3" t="s">
        <v>12</v>
      </c>
      <c r="E21" s="11">
        <v>3</v>
      </c>
      <c r="F21" s="5">
        <v>0.18121417807270404</v>
      </c>
      <c r="G21" s="10">
        <v>0.23872918005959501</v>
      </c>
      <c r="H21" s="10">
        <v>9.7681169616051999E-2</v>
      </c>
    </row>
    <row r="22" spans="2:8" x14ac:dyDescent="0.25">
      <c r="B22" s="32">
        <v>17072616000170</v>
      </c>
      <c r="C22" s="4" t="s">
        <v>1182</v>
      </c>
      <c r="D22" s="3" t="s">
        <v>7</v>
      </c>
      <c r="E22" s="11">
        <v>3</v>
      </c>
      <c r="F22" s="5">
        <v>0.17824239805823749</v>
      </c>
      <c r="G22" s="10">
        <v>0.24091862410365</v>
      </c>
      <c r="H22" s="10">
        <v>9.7681169616051999E-2</v>
      </c>
    </row>
    <row r="23" spans="2:8" x14ac:dyDescent="0.25">
      <c r="B23" s="32">
        <v>17138170000130</v>
      </c>
      <c r="C23" s="4" t="s">
        <v>1185</v>
      </c>
      <c r="D23" s="3" t="s">
        <v>12</v>
      </c>
      <c r="E23" s="11">
        <v>3</v>
      </c>
      <c r="F23" s="5">
        <v>0.18926773670353544</v>
      </c>
      <c r="G23" s="10">
        <v>0.24576628403484099</v>
      </c>
      <c r="H23" s="10">
        <v>9.7681169616051999E-2</v>
      </c>
    </row>
    <row r="24" spans="2:8" x14ac:dyDescent="0.25">
      <c r="B24" s="32">
        <v>18884816000190</v>
      </c>
      <c r="C24" s="4" t="s">
        <v>1233</v>
      </c>
      <c r="D24" s="3" t="s">
        <v>2</v>
      </c>
      <c r="E24" s="11">
        <v>3</v>
      </c>
      <c r="F24" s="5">
        <v>0.1580122542757578</v>
      </c>
      <c r="G24" s="10">
        <v>0.22015173284381101</v>
      </c>
      <c r="H24" s="10">
        <v>9.7681169616051999E-2</v>
      </c>
    </row>
    <row r="25" spans="2:8" x14ac:dyDescent="0.25">
      <c r="B25" s="32">
        <v>19390887000108</v>
      </c>
      <c r="C25" s="4" t="s">
        <v>1237</v>
      </c>
      <c r="D25" s="3" t="s">
        <v>31</v>
      </c>
      <c r="E25" s="11">
        <v>3</v>
      </c>
      <c r="F25" s="5">
        <v>0.18289303386937186</v>
      </c>
      <c r="G25" s="10">
        <v>0.28736764109894403</v>
      </c>
      <c r="H25" s="10">
        <v>9.7681169616051999E-2</v>
      </c>
    </row>
    <row r="26" spans="2:8" x14ac:dyDescent="0.25">
      <c r="B26" s="32">
        <v>19551062000110</v>
      </c>
      <c r="C26" s="4" t="s">
        <v>1243</v>
      </c>
      <c r="D26" s="3" t="s">
        <v>31</v>
      </c>
      <c r="E26" s="11">
        <v>3</v>
      </c>
      <c r="F26" s="5">
        <v>0.19429922767173186</v>
      </c>
      <c r="G26" s="10">
        <v>0.38350218565007799</v>
      </c>
      <c r="H26" s="10">
        <v>9.7681169616051999E-2</v>
      </c>
    </row>
    <row r="27" spans="2:8" x14ac:dyDescent="0.25">
      <c r="B27" s="32">
        <v>20193550000181</v>
      </c>
      <c r="C27" s="4" t="s">
        <v>1248</v>
      </c>
      <c r="D27" s="3" t="s">
        <v>8</v>
      </c>
      <c r="E27" s="11">
        <v>3</v>
      </c>
      <c r="F27" s="5">
        <v>0.19537567947478976</v>
      </c>
      <c r="G27" s="10">
        <v>0.27676801351407598</v>
      </c>
      <c r="H27" s="10">
        <v>9.7681169616051999E-2</v>
      </c>
    </row>
    <row r="28" spans="2:8" x14ac:dyDescent="0.25">
      <c r="B28" s="32">
        <v>20194039000102</v>
      </c>
      <c r="C28" s="4" t="s">
        <v>1249</v>
      </c>
      <c r="D28" s="3" t="s">
        <v>8</v>
      </c>
      <c r="E28" s="11">
        <v>3</v>
      </c>
      <c r="F28" s="5">
        <v>0.19182942745694578</v>
      </c>
      <c r="G28" s="10">
        <v>0.27309445202238902</v>
      </c>
      <c r="H28" s="10">
        <v>9.7681169616051999E-2</v>
      </c>
    </row>
    <row r="29" spans="2:8" x14ac:dyDescent="0.25">
      <c r="B29" s="32">
        <v>21321611000101</v>
      </c>
      <c r="C29" s="4" t="s">
        <v>1267</v>
      </c>
      <c r="D29" s="3" t="s">
        <v>10</v>
      </c>
      <c r="E29" s="11">
        <v>3</v>
      </c>
      <c r="F29" s="5">
        <v>0.20044360132978051</v>
      </c>
      <c r="G29" s="10">
        <v>0.26854212230804297</v>
      </c>
      <c r="H29" s="10">
        <v>9.7681169616051999E-2</v>
      </c>
    </row>
    <row r="30" spans="2:8" x14ac:dyDescent="0.25">
      <c r="B30" s="32">
        <v>21347516000187</v>
      </c>
      <c r="C30" s="4" t="s">
        <v>1268</v>
      </c>
      <c r="D30" s="3" t="s">
        <v>10</v>
      </c>
      <c r="E30" s="11">
        <v>3</v>
      </c>
      <c r="F30" s="5">
        <v>0.19134842751760872</v>
      </c>
      <c r="G30" s="10">
        <v>0.364336590616616</v>
      </c>
      <c r="H30" s="10">
        <v>9.7681169616051999E-2</v>
      </c>
    </row>
    <row r="31" spans="2:8" x14ac:dyDescent="0.25">
      <c r="B31" s="32">
        <v>21347635000130</v>
      </c>
      <c r="C31" s="4" t="s">
        <v>1270</v>
      </c>
      <c r="D31" s="3" t="s">
        <v>10</v>
      </c>
      <c r="E31" s="11">
        <v>3</v>
      </c>
      <c r="F31" s="5">
        <v>0.18610225118520923</v>
      </c>
      <c r="G31" s="10">
        <v>0.25456081264010599</v>
      </c>
      <c r="H31" s="10">
        <v>9.7681169616051999E-2</v>
      </c>
    </row>
    <row r="32" spans="2:8" x14ac:dyDescent="0.25">
      <c r="B32" s="32">
        <v>21612781000145</v>
      </c>
      <c r="C32" s="4" t="s">
        <v>1281</v>
      </c>
      <c r="D32" s="3" t="s">
        <v>7</v>
      </c>
      <c r="E32" s="11">
        <v>3</v>
      </c>
      <c r="F32" s="5">
        <v>0.18993801220449574</v>
      </c>
      <c r="G32" s="10">
        <v>0.25173606141544502</v>
      </c>
      <c r="H32" s="10">
        <v>9.7681169616051999E-2</v>
      </c>
    </row>
    <row r="33" spans="2:8" x14ac:dyDescent="0.25">
      <c r="B33" s="32">
        <v>22003706000140</v>
      </c>
      <c r="C33" s="4" t="s">
        <v>1290</v>
      </c>
      <c r="D33" s="3" t="s">
        <v>8</v>
      </c>
      <c r="E33" s="11">
        <v>3</v>
      </c>
      <c r="F33" s="5">
        <v>0.19204291129131343</v>
      </c>
      <c r="G33" s="10">
        <v>0.24997781854899501</v>
      </c>
      <c r="H33" s="10">
        <v>9.7681169616051999E-2</v>
      </c>
    </row>
    <row r="34" spans="2:8" x14ac:dyDescent="0.25">
      <c r="B34" s="32">
        <v>22187479000150</v>
      </c>
      <c r="C34" s="4" t="s">
        <v>1291</v>
      </c>
      <c r="D34" s="3" t="s">
        <v>6</v>
      </c>
      <c r="E34" s="11">
        <v>3</v>
      </c>
      <c r="F34" s="5">
        <v>0.192961301298956</v>
      </c>
      <c r="G34" s="10">
        <v>0.25117763767920798</v>
      </c>
      <c r="H34" s="10">
        <v>9.7681169616051999E-2</v>
      </c>
    </row>
    <row r="35" spans="2:8" x14ac:dyDescent="0.25">
      <c r="B35" s="32">
        <v>22426711000165</v>
      </c>
      <c r="C35" s="4" t="s">
        <v>1292</v>
      </c>
      <c r="D35" s="3" t="s">
        <v>8</v>
      </c>
      <c r="E35" s="11">
        <v>3</v>
      </c>
      <c r="F35" s="5">
        <v>0.18732757670546019</v>
      </c>
      <c r="G35" s="10">
        <v>0.28726035255485999</v>
      </c>
      <c r="H35" s="10">
        <v>9.7681169616051999E-2</v>
      </c>
    </row>
    <row r="36" spans="2:8" x14ac:dyDescent="0.25">
      <c r="B36" s="32">
        <v>22426734000170</v>
      </c>
      <c r="C36" s="4" t="s">
        <v>1293</v>
      </c>
      <c r="D36" s="3" t="s">
        <v>8</v>
      </c>
      <c r="E36" s="11">
        <v>3</v>
      </c>
      <c r="F36" s="5">
        <v>0.18552399428793206</v>
      </c>
      <c r="G36" s="10">
        <v>0.27591340479302701</v>
      </c>
      <c r="H36" s="10">
        <v>9.7681169616051999E-2</v>
      </c>
    </row>
    <row r="37" spans="2:8" x14ac:dyDescent="0.25">
      <c r="B37" s="32">
        <v>23066677000128</v>
      </c>
      <c r="C37" s="4" t="s">
        <v>1298</v>
      </c>
      <c r="D37" s="3" t="s">
        <v>8</v>
      </c>
      <c r="E37" s="11">
        <v>3</v>
      </c>
      <c r="F37" s="5">
        <v>0.19627316479976686</v>
      </c>
      <c r="G37" s="10">
        <v>0.25374764573714598</v>
      </c>
      <c r="H37" s="10">
        <v>9.7681169616051999E-2</v>
      </c>
    </row>
    <row r="38" spans="2:8" x14ac:dyDescent="0.25">
      <c r="B38" s="32">
        <v>23682707000120</v>
      </c>
      <c r="C38" s="4" t="s">
        <v>1306</v>
      </c>
      <c r="D38" s="3" t="s">
        <v>12</v>
      </c>
      <c r="E38" s="11">
        <v>3</v>
      </c>
      <c r="F38" s="5">
        <v>0.19080120054880412</v>
      </c>
      <c r="G38" s="10">
        <v>0.313142903156515</v>
      </c>
      <c r="H38" s="10">
        <v>9.7681169616051999E-2</v>
      </c>
    </row>
    <row r="39" spans="2:8" x14ac:dyDescent="0.25">
      <c r="B39" s="32">
        <v>25097614000164</v>
      </c>
      <c r="C39" s="4" t="s">
        <v>1320</v>
      </c>
      <c r="D39" s="3" t="s">
        <v>31</v>
      </c>
      <c r="E39" s="11">
        <v>3</v>
      </c>
      <c r="F39" s="5">
        <v>0.19028851602334246</v>
      </c>
      <c r="G39" s="10">
        <v>0.29600670827697501</v>
      </c>
      <c r="H39" s="10">
        <v>9.7681169616051999E-2</v>
      </c>
    </row>
    <row r="40" spans="2:8" x14ac:dyDescent="0.25">
      <c r="B40" s="32">
        <v>25306624000162</v>
      </c>
      <c r="C40" s="4" t="s">
        <v>1321</v>
      </c>
      <c r="D40" s="3" t="s">
        <v>8</v>
      </c>
      <c r="E40" s="11">
        <v>3</v>
      </c>
      <c r="F40" s="5">
        <v>0.20069339972582703</v>
      </c>
      <c r="G40" s="10">
        <v>0.25767949249066102</v>
      </c>
      <c r="H40" s="10">
        <v>9.7681169616051999E-2</v>
      </c>
    </row>
    <row r="41" spans="2:8" x14ac:dyDescent="0.25">
      <c r="B41" s="32">
        <v>27580540000148</v>
      </c>
      <c r="C41" s="4" t="s">
        <v>1348</v>
      </c>
      <c r="D41" s="3" t="s">
        <v>8</v>
      </c>
      <c r="E41" s="11">
        <v>3</v>
      </c>
      <c r="F41" s="5">
        <v>0.18367282655787373</v>
      </c>
      <c r="G41" s="10">
        <v>0.29948623625348197</v>
      </c>
      <c r="H41" s="10">
        <v>9.7681169616051999E-2</v>
      </c>
    </row>
    <row r="42" spans="2:8" x14ac:dyDescent="0.25">
      <c r="B42" s="32">
        <v>27580551000128</v>
      </c>
      <c r="C42" s="4" t="s">
        <v>1349</v>
      </c>
      <c r="D42" s="3" t="s">
        <v>8</v>
      </c>
      <c r="E42" s="11">
        <v>3</v>
      </c>
      <c r="F42" s="5">
        <v>0.18725018450645339</v>
      </c>
      <c r="G42" s="10">
        <v>0.30400725619291102</v>
      </c>
      <c r="H42" s="10">
        <v>9.7681169616051999E-2</v>
      </c>
    </row>
    <row r="43" spans="2:8" x14ac:dyDescent="0.25">
      <c r="B43" s="32">
        <v>27641344000136</v>
      </c>
      <c r="C43" s="4" t="s">
        <v>1354</v>
      </c>
      <c r="D43" s="3" t="s">
        <v>3</v>
      </c>
      <c r="E43" s="11">
        <v>3</v>
      </c>
      <c r="F43" s="5">
        <v>0.1870380802596526</v>
      </c>
      <c r="G43" s="10">
        <v>0.295922831854044</v>
      </c>
      <c r="H43" s="10">
        <v>9.7681169616051999E-2</v>
      </c>
    </row>
    <row r="44" spans="2:8" x14ac:dyDescent="0.25">
      <c r="B44" s="32">
        <v>27641357000105</v>
      </c>
      <c r="C44" s="4" t="s">
        <v>1355</v>
      </c>
      <c r="D44" s="3" t="s">
        <v>3</v>
      </c>
      <c r="E44" s="11">
        <v>3</v>
      </c>
      <c r="F44" s="5">
        <v>0.16650021588342689</v>
      </c>
      <c r="G44" s="10">
        <v>0.28264605606207899</v>
      </c>
      <c r="H44" s="10">
        <v>9.7681169616051999E-2</v>
      </c>
    </row>
    <row r="45" spans="2:8" x14ac:dyDescent="0.25">
      <c r="B45" s="32">
        <v>27641371000109</v>
      </c>
      <c r="C45" s="4" t="s">
        <v>1356</v>
      </c>
      <c r="D45" s="3" t="s">
        <v>3</v>
      </c>
      <c r="E45" s="11">
        <v>3</v>
      </c>
      <c r="F45" s="5">
        <v>0.16968911948841389</v>
      </c>
      <c r="G45" s="10">
        <v>0.28651197076032398</v>
      </c>
      <c r="H45" s="10">
        <v>9.7681169616051999E-2</v>
      </c>
    </row>
    <row r="46" spans="2:8" x14ac:dyDescent="0.25">
      <c r="B46" s="32">
        <v>27641382000199</v>
      </c>
      <c r="C46" s="4" t="s">
        <v>1357</v>
      </c>
      <c r="D46" s="3" t="s">
        <v>3</v>
      </c>
      <c r="E46" s="11">
        <v>3</v>
      </c>
      <c r="F46" s="5">
        <v>0.19076936909676268</v>
      </c>
      <c r="G46" s="10">
        <v>0.30037892645679198</v>
      </c>
      <c r="H46" s="10">
        <v>9.7681169616051999E-2</v>
      </c>
    </row>
    <row r="47" spans="2:8" x14ac:dyDescent="0.25">
      <c r="B47" s="32">
        <v>27651164000135</v>
      </c>
      <c r="C47" s="4" t="s">
        <v>1358</v>
      </c>
      <c r="D47" s="3" t="s">
        <v>3</v>
      </c>
      <c r="E47" s="11">
        <v>3</v>
      </c>
      <c r="F47" s="5">
        <v>0.17278900825574284</v>
      </c>
      <c r="G47" s="10">
        <v>0.29073349353004502</v>
      </c>
      <c r="H47" s="10">
        <v>9.7681169616051999E-2</v>
      </c>
    </row>
    <row r="48" spans="2:8" x14ac:dyDescent="0.25">
      <c r="B48" s="32">
        <v>27706494000180</v>
      </c>
      <c r="C48" s="4" t="s">
        <v>1361</v>
      </c>
      <c r="D48" s="3" t="s">
        <v>3</v>
      </c>
      <c r="E48" s="11">
        <v>3</v>
      </c>
      <c r="F48" s="5">
        <v>0.18658590489215035</v>
      </c>
      <c r="G48" s="10">
        <v>0.30842556753657002</v>
      </c>
      <c r="H48" s="10">
        <v>9.7681169616051999E-2</v>
      </c>
    </row>
    <row r="49" spans="2:8" x14ac:dyDescent="0.25">
      <c r="B49" s="32">
        <v>27706505000122</v>
      </c>
      <c r="C49" s="4" t="s">
        <v>1362</v>
      </c>
      <c r="D49" s="3" t="s">
        <v>3</v>
      </c>
      <c r="E49" s="11">
        <v>3</v>
      </c>
      <c r="F49" s="5">
        <v>0.1942746452439274</v>
      </c>
      <c r="G49" s="10">
        <v>0.30444571286861899</v>
      </c>
      <c r="H49" s="10">
        <v>9.7681169616051999E-2</v>
      </c>
    </row>
    <row r="50" spans="2:8" x14ac:dyDescent="0.25">
      <c r="B50" s="32">
        <v>27762397000105</v>
      </c>
      <c r="C50" s="4" t="s">
        <v>1365</v>
      </c>
      <c r="D50" s="3" t="s">
        <v>6</v>
      </c>
      <c r="E50" s="11">
        <v>3</v>
      </c>
      <c r="F50" s="5">
        <v>0.17594778154478732</v>
      </c>
      <c r="G50" s="10">
        <v>0.31299096030713702</v>
      </c>
      <c r="H50" s="10">
        <v>9.7370657614773301E-2</v>
      </c>
    </row>
    <row r="51" spans="2:8" x14ac:dyDescent="0.25">
      <c r="B51" s="32">
        <v>27945844000161</v>
      </c>
      <c r="C51" s="4" t="s">
        <v>1371</v>
      </c>
      <c r="D51" s="3" t="s">
        <v>8</v>
      </c>
      <c r="E51" s="11">
        <v>3</v>
      </c>
      <c r="F51" s="5">
        <v>0.16081401302105414</v>
      </c>
      <c r="G51" s="10">
        <v>0.19293130934497699</v>
      </c>
      <c r="H51" s="10">
        <v>7.3422072867588506E-2</v>
      </c>
    </row>
    <row r="52" spans="2:8" x14ac:dyDescent="0.25">
      <c r="B52" s="32">
        <v>28046819000109</v>
      </c>
      <c r="C52" s="4" t="s">
        <v>1372</v>
      </c>
      <c r="D52" s="3" t="s">
        <v>8</v>
      </c>
      <c r="E52" s="11">
        <v>3</v>
      </c>
      <c r="F52" s="5">
        <v>0.1651538939778982</v>
      </c>
      <c r="G52" s="10">
        <v>0.193985116328214</v>
      </c>
      <c r="H52" s="10">
        <v>7.3685952215761394E-2</v>
      </c>
    </row>
    <row r="53" spans="2:8" x14ac:dyDescent="0.25">
      <c r="B53" s="32">
        <v>28046895000114</v>
      </c>
      <c r="C53" s="4" t="s">
        <v>1373</v>
      </c>
      <c r="D53" s="3" t="s">
        <v>8</v>
      </c>
      <c r="E53" s="11">
        <v>3</v>
      </c>
      <c r="F53" s="5">
        <v>0.18848960924483785</v>
      </c>
      <c r="G53" s="10">
        <v>0.32674040625589201</v>
      </c>
      <c r="H53" s="10">
        <v>9.7681169616051999E-2</v>
      </c>
    </row>
    <row r="54" spans="2:8" x14ac:dyDescent="0.25">
      <c r="B54" s="32">
        <v>28556167000152</v>
      </c>
      <c r="C54" s="4" t="s">
        <v>1384</v>
      </c>
      <c r="D54" s="3" t="s">
        <v>3</v>
      </c>
      <c r="E54" s="11">
        <v>3</v>
      </c>
      <c r="F54" s="5">
        <v>0.18832617986506919</v>
      </c>
      <c r="G54" s="10">
        <v>0.31055937271845302</v>
      </c>
      <c r="H54" s="10">
        <v>9.7681169616051999E-2</v>
      </c>
    </row>
    <row r="55" spans="2:8" x14ac:dyDescent="0.25"/>
    <row r="56" spans="2:8" x14ac:dyDescent="0.25"/>
    <row r="57" spans="2:8" x14ac:dyDescent="0.25">
      <c r="B57" s="28" t="s">
        <v>737</v>
      </c>
      <c r="C57" s="12"/>
      <c r="D57" s="12"/>
      <c r="E57" s="12"/>
      <c r="F57" s="12"/>
    </row>
    <row r="58" spans="2:8" x14ac:dyDescent="0.25">
      <c r="B58" s="28" t="s">
        <v>42</v>
      </c>
      <c r="C58" s="12"/>
      <c r="D58" s="12"/>
      <c r="E58" s="12"/>
      <c r="F58" s="12"/>
    </row>
    <row r="59" spans="2:8" x14ac:dyDescent="0.25">
      <c r="B59" s="28" t="s">
        <v>1504</v>
      </c>
      <c r="C59" s="12"/>
      <c r="D59" s="12"/>
      <c r="E59" s="29" t="str">
        <f>HYPERLINK("http://www.susep.gov.br/setores-susep/cgsoa/fundos-previdenciarios/Relatorio_Simplificado.pdf","Relatório")</f>
        <v>Relatório</v>
      </c>
      <c r="F59" s="12"/>
    </row>
    <row r="60" spans="2:8" x14ac:dyDescent="0.25">
      <c r="B60" s="28" t="s">
        <v>1505</v>
      </c>
      <c r="C60" s="12"/>
      <c r="D60" s="12"/>
      <c r="E60" s="12"/>
      <c r="F60" s="12"/>
    </row>
    <row r="61" spans="2:8" x14ac:dyDescent="0.25">
      <c r="B61" s="28" t="s">
        <v>1506</v>
      </c>
      <c r="C61" s="12"/>
      <c r="D61" s="12"/>
      <c r="E61" s="12"/>
      <c r="F61" s="12"/>
    </row>
    <row r="62" spans="2:8" x14ac:dyDescent="0.25"/>
    <row r="63" spans="2:8" hidden="1" x14ac:dyDescent="0.25"/>
    <row r="64" spans="2:8" hidden="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</sheetData>
  <mergeCells count="1">
    <mergeCell ref="B3:H3"/>
  </mergeCells>
  <hyperlinks>
    <hyperlink ref="J6" location="Pesquisa!A1" display="Voltar para pesquisa"/>
    <hyperlink ref="E59" r:id="rId1" display="Relatório"/>
  </hyperlinks>
  <pageMargins left="0.511811024" right="0.511811024" top="0.78740157499999996" bottom="0.78740157499999996" header="0.31496062000000002" footer="0.31496062000000002"/>
  <pageSetup paperSize="9" scale="51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Pesquisa</vt:lpstr>
      <vt:lpstr>Anuidades</vt:lpstr>
      <vt:lpstr>Mult_cl1</vt:lpstr>
      <vt:lpstr>Mult_cl2</vt:lpstr>
      <vt:lpstr>Mult_cl3</vt:lpstr>
      <vt:lpstr>Mult_cl4</vt:lpstr>
      <vt:lpstr>RF_cl1</vt:lpstr>
      <vt:lpstr>RF_cl2</vt:lpstr>
      <vt:lpstr>RF_cl3</vt:lpstr>
      <vt:lpstr>RF_cl4</vt:lpstr>
      <vt:lpstr>Data_cl1</vt:lpstr>
      <vt:lpstr>Data_cl2</vt:lpstr>
      <vt:lpstr>Data_cl3</vt:lpstr>
      <vt:lpstr>Balan15_cl1</vt:lpstr>
      <vt:lpstr>Balan15_cl2</vt:lpstr>
      <vt:lpstr>Balan1530_cl1</vt:lpstr>
      <vt:lpstr>Balan1530_cl2</vt:lpstr>
      <vt:lpstr>Balan30_cl1</vt:lpstr>
      <vt:lpstr>Balan30_cl2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Lins e Mello Pereira</dc:creator>
  <cp:lastModifiedBy>Carolina Lins e Mello Pereira</cp:lastModifiedBy>
  <cp:lastPrinted>2019-06-14T19:31:25Z</cp:lastPrinted>
  <dcterms:created xsi:type="dcterms:W3CDTF">2019-05-29T13:33:49Z</dcterms:created>
  <dcterms:modified xsi:type="dcterms:W3CDTF">2019-06-28T21:12:42Z</dcterms:modified>
</cp:coreProperties>
</file>